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T11" sheetId="1" r:id="rId1"/>
    <sheet name="T12" sheetId="4" r:id="rId2"/>
    <sheet name="Sheet3" sheetId="3" r:id="rId3"/>
    <sheet name="Sheet2" sheetId="2" r:id="rId4"/>
  </sheets>
  <calcPr calcId="171026"/>
</workbook>
</file>

<file path=xl/calcChain.xml><?xml version="1.0" encoding="utf-8"?>
<calcChain xmlns="http://schemas.openxmlformats.org/spreadsheetml/2006/main">
  <c r="AO5" i="1" l="1"/>
  <c r="AJ5" i="1"/>
  <c r="AJ5" i="4"/>
  <c r="AJ6" i="4"/>
  <c r="AJ7" i="4"/>
  <c r="AJ8" i="4"/>
  <c r="AJ9" i="4"/>
  <c r="AJ10" i="4"/>
  <c r="AJ11" i="4"/>
  <c r="AJ13" i="4"/>
  <c r="AN13" i="4"/>
  <c r="AK13" i="4"/>
  <c r="AL11" i="4"/>
  <c r="AM11" i="4"/>
  <c r="AO11" i="4"/>
  <c r="AL10" i="4"/>
  <c r="AM10" i="4"/>
  <c r="AO10" i="4"/>
  <c r="AL9" i="4"/>
  <c r="AM9" i="4"/>
  <c r="AO9" i="4"/>
  <c r="AL8" i="4"/>
  <c r="AM8" i="4"/>
  <c r="AO8" i="4"/>
  <c r="AL7" i="4"/>
  <c r="AM7" i="4"/>
  <c r="AO7" i="4"/>
  <c r="AL6" i="4"/>
  <c r="AM6" i="4"/>
  <c r="AO6" i="4"/>
  <c r="AL5" i="4"/>
  <c r="AJ10" i="1"/>
  <c r="AJ6" i="1"/>
  <c r="AL6" i="1"/>
  <c r="AM6" i="1"/>
  <c r="AO6" i="1"/>
  <c r="AK13" i="1"/>
  <c r="AN13" i="1"/>
  <c r="AJ11" i="1"/>
  <c r="AL11" i="1"/>
  <c r="AM11" i="1"/>
  <c r="AO11" i="1"/>
  <c r="AL10" i="1"/>
  <c r="AM10" i="1"/>
  <c r="AO10" i="1"/>
  <c r="AJ9" i="1"/>
  <c r="AL9" i="1"/>
  <c r="AM9" i="1"/>
  <c r="AO9" i="1"/>
  <c r="AJ8" i="1"/>
  <c r="AL8" i="1"/>
  <c r="AM8" i="1"/>
  <c r="AO8" i="1"/>
  <c r="AJ7" i="1"/>
  <c r="AL7" i="1"/>
  <c r="AM7" i="1"/>
  <c r="AO7" i="1"/>
  <c r="AL5" i="1"/>
  <c r="AL13" i="1"/>
  <c r="AM5" i="1"/>
  <c r="AJ13" i="1"/>
  <c r="AO13" i="1"/>
  <c r="AM13" i="1"/>
  <c r="AL13" i="4"/>
  <c r="AM5" i="4"/>
  <c r="AM13" i="4"/>
  <c r="AO5" i="4"/>
  <c r="AO13" i="4"/>
</calcChain>
</file>

<file path=xl/sharedStrings.xml><?xml version="1.0" encoding="utf-8"?>
<sst xmlns="http://schemas.openxmlformats.org/spreadsheetml/2006/main" count="625" uniqueCount="45">
  <si>
    <r>
      <t xml:space="preserve">BẢNG LỊCH TRỰC HÀNG NGÀY TẠI CÁC CỬA HÀNG DÀNH CHO NHÂN VIÊN DỊCH VỤ
</t>
    </r>
    <r>
      <rPr>
        <b/>
        <i/>
        <sz val="14"/>
        <color rgb="FFFF0000"/>
        <rFont val="Times New Roman"/>
        <family val="1"/>
      </rPr>
      <t>(Chú ý đặc biệt: Viết chú ý đặc biệt trong tuần vào đây nến có)</t>
    </r>
  </si>
  <si>
    <t>BẢNG TÍNH CÔNG VÀ LƯƠNG CỨNG NHÂN VIÊN DỰ KIẾN</t>
  </si>
  <si>
    <t>CH</t>
  </si>
  <si>
    <t>Ký hiệu: Huệ/Nhung/Chiến = Xếp Huệ, Huệ bận, Nhung thay, nhung bận, Chiến thay</t>
  </si>
  <si>
    <t>1 tháng 30 ngày, 1 ngày 3 ca, 1 tháng cần 90 ca 1CH, cần 270+36&gt;=306 ca toàn hệ thống (có 4 ngày chủ nhật 1 tháng, mỗi chủ nhật 3 ca tại 3 cửa hàng = 4x3x3=36 ca ngày nghỉ)</t>
  </si>
  <si>
    <t>Ca/Ngày</t>
  </si>
  <si>
    <t>Chùa Láng</t>
  </si>
  <si>
    <t>Sáng (8-12h)</t>
  </si>
  <si>
    <t>C.Anh</t>
  </si>
  <si>
    <t>Chiến</t>
  </si>
  <si>
    <t>Nhung</t>
  </si>
  <si>
    <t>Q.Anh</t>
  </si>
  <si>
    <t>My</t>
  </si>
  <si>
    <t>C.Phương</t>
  </si>
  <si>
    <t>STT</t>
  </si>
  <si>
    <t>NV</t>
  </si>
  <si>
    <t>Ca thường</t>
  </si>
  <si>
    <t>CN, lễ tết</t>
  </si>
  <si>
    <t>Tổng ca</t>
  </si>
  <si>
    <t>Công</t>
  </si>
  <si>
    <t>Hệ số lương</t>
  </si>
  <si>
    <t>Lương cứng</t>
  </si>
  <si>
    <t>Huệ</t>
  </si>
  <si>
    <t>Chiều(12h-5h30)</t>
  </si>
  <si>
    <t>Tối (5h-9h)</t>
  </si>
  <si>
    <t>Tổng</t>
  </si>
  <si>
    <t>Ngõ Gạch</t>
  </si>
  <si>
    <t>Tú</t>
  </si>
  <si>
    <t>C. Anh</t>
  </si>
  <si>
    <t>Chiều(11h30-5h30)</t>
  </si>
  <si>
    <t>KIM MÃ</t>
  </si>
  <si>
    <t>C.Ph</t>
  </si>
  <si>
    <t>Q.A1</t>
  </si>
  <si>
    <t>C.A1</t>
  </si>
  <si>
    <t>My1</t>
  </si>
  <si>
    <t xml:space="preserve">Chiến </t>
  </si>
  <si>
    <t>Huệ1</t>
  </si>
  <si>
    <t>Chiê1</t>
  </si>
  <si>
    <t>Chiế1</t>
  </si>
  <si>
    <t>Huê1</t>
  </si>
  <si>
    <t>Nhung1</t>
  </si>
  <si>
    <t>Chiến1</t>
  </si>
  <si>
    <t>C.Phương1</t>
  </si>
  <si>
    <t>C.Anh1</t>
  </si>
  <si>
    <t xml:space="preserve">C.Anh1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</si>
</sst>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164" fontId="4" fillId="0" borderId="1" xfId="1" applyNumberFormat="1" applyFont="1" applyBorder="1" applyAlignment="1">
      <alignment wrapText="1"/>
    </xf>
    <xf numFmtId="164" fontId="4" fillId="3" borderId="1" xfId="1" applyNumberFormat="1" applyFont="1" applyFill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164" fontId="4" fillId="6" borderId="1" xfId="1" applyNumberFormat="1" applyFont="1" applyFill="1" applyBorder="1" applyAlignment="1">
      <alignment wrapText="1"/>
    </xf>
    <xf numFmtId="1" fontId="4" fillId="6" borderId="1" xfId="0" applyNumberFormat="1" applyFont="1" applyFill="1" applyBorder="1" applyAlignment="1">
      <alignment wrapText="1"/>
    </xf>
    <xf numFmtId="0" fontId="4" fillId="6" borderId="1" xfId="0" applyFont="1" applyFill="1" applyBorder="1" applyAlignment="1"/>
    <xf numFmtId="0" fontId="3" fillId="6" borderId="1" xfId="0" applyFont="1" applyFill="1" applyBorder="1" applyAlignment="1">
      <alignment wrapText="1"/>
    </xf>
    <xf numFmtId="1" fontId="3" fillId="6" borderId="1" xfId="0" applyNumberFormat="1" applyFont="1" applyFill="1" applyBorder="1" applyAlignment="1">
      <alignment wrapText="1"/>
    </xf>
    <xf numFmtId="164" fontId="3" fillId="6" borderId="1" xfId="1" applyNumberFormat="1" applyFont="1" applyFill="1" applyBorder="1" applyAlignment="1">
      <alignment wrapText="1"/>
    </xf>
    <xf numFmtId="1" fontId="4" fillId="0" borderId="1" xfId="0" applyNumberFormat="1" applyFont="1" applyFill="1" applyBorder="1" applyAlignment="1">
      <alignment wrapText="1"/>
    </xf>
    <xf numFmtId="0" fontId="4" fillId="3" borderId="1" xfId="0" applyFont="1" applyFill="1" applyBorder="1" applyAlignment="1"/>
    <xf numFmtId="0" fontId="3" fillId="6" borderId="1" xfId="0" applyFont="1" applyFill="1" applyBorder="1" applyAlignment="1"/>
    <xf numFmtId="1" fontId="3" fillId="6" borderId="1" xfId="0" applyNumberFormat="1" applyFont="1" applyFill="1" applyBorder="1" applyAlignment="1"/>
    <xf numFmtId="164" fontId="3" fillId="6" borderId="1" xfId="1" applyNumberFormat="1" applyFont="1" applyFill="1" applyBorder="1" applyAlignment="1"/>
    <xf numFmtId="164" fontId="4" fillId="6" borderId="1" xfId="1" applyNumberFormat="1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pane ySplit="3" topLeftCell="A4" activePane="bottomLeft" state="frozen"/>
      <selection pane="bottomLeft" activeCell="M15" sqref="M15"/>
    </sheetView>
  </sheetViews>
  <sheetFormatPr defaultColWidth="9.85546875" defaultRowHeight="18.75" x14ac:dyDescent="0.3"/>
  <cols>
    <col min="1" max="1" width="9.85546875" style="7"/>
    <col min="2" max="2" width="9.85546875" style="2"/>
    <col min="3" max="7" width="6.28515625" style="2" customWidth="1"/>
    <col min="8" max="8" width="6.28515625" style="13" customWidth="1"/>
    <col min="9" max="14" width="6.28515625" style="2" customWidth="1"/>
    <col min="15" max="15" width="6.28515625" style="13" customWidth="1"/>
    <col min="16" max="21" width="6.28515625" style="2" customWidth="1"/>
    <col min="22" max="22" width="6.28515625" style="13" customWidth="1"/>
    <col min="23" max="28" width="6.28515625" style="2" customWidth="1"/>
    <col min="29" max="29" width="6.28515625" style="13" customWidth="1"/>
    <col min="30" max="33" width="6.28515625" style="2" customWidth="1"/>
    <col min="34" max="34" width="6.42578125" style="2" customWidth="1"/>
    <col min="35" max="35" width="13.5703125" style="2" customWidth="1"/>
    <col min="36" max="39" width="9.85546875" style="2"/>
    <col min="40" max="40" width="11.7109375" style="2" customWidth="1"/>
    <col min="41" max="41" width="15.42578125" style="15" bestFit="1" customWidth="1"/>
    <col min="42" max="42" width="16.5703125" style="2" customWidth="1"/>
    <col min="43" max="16384" width="9.85546875" style="2"/>
  </cols>
  <sheetData>
    <row r="1" spans="1:41" ht="41.2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1"/>
      <c r="U1" s="1"/>
      <c r="V1" s="11"/>
      <c r="W1" s="1"/>
      <c r="X1" s="1"/>
      <c r="Y1" s="1"/>
      <c r="Z1" s="1"/>
      <c r="AA1" s="1"/>
      <c r="AB1" s="1"/>
      <c r="AC1" s="11"/>
      <c r="AD1" s="1"/>
      <c r="AE1" s="1"/>
      <c r="AF1" s="1"/>
      <c r="AG1" s="1"/>
      <c r="AH1" s="38" t="s">
        <v>1</v>
      </c>
      <c r="AI1" s="39"/>
      <c r="AJ1" s="39"/>
      <c r="AK1" s="39"/>
      <c r="AL1" s="39"/>
      <c r="AM1" s="39"/>
      <c r="AN1" s="39"/>
      <c r="AO1" s="40"/>
    </row>
    <row r="2" spans="1:41" s="3" customFormat="1" ht="15.75" customHeight="1" x14ac:dyDescent="0.25">
      <c r="A2" s="50" t="s">
        <v>2</v>
      </c>
      <c r="B2" s="35" t="s">
        <v>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H2" s="41" t="s">
        <v>4</v>
      </c>
      <c r="AI2" s="42"/>
      <c r="AJ2" s="42"/>
      <c r="AK2" s="42"/>
      <c r="AL2" s="42"/>
      <c r="AM2" s="42"/>
      <c r="AN2" s="42"/>
      <c r="AO2" s="43"/>
    </row>
    <row r="3" spans="1:41" s="4" customFormat="1" ht="15.75" x14ac:dyDescent="0.25">
      <c r="A3" s="50"/>
      <c r="B3" s="4" t="s">
        <v>5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12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1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12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12">
        <v>27</v>
      </c>
      <c r="AD3" s="4">
        <v>28</v>
      </c>
      <c r="AE3" s="4">
        <v>29</v>
      </c>
      <c r="AF3" s="4">
        <v>30</v>
      </c>
      <c r="AG3" s="4">
        <v>31</v>
      </c>
      <c r="AH3" s="44"/>
      <c r="AI3" s="45"/>
      <c r="AJ3" s="45"/>
      <c r="AK3" s="45"/>
      <c r="AL3" s="45"/>
      <c r="AM3" s="45"/>
      <c r="AN3" s="45"/>
      <c r="AO3" s="46"/>
    </row>
    <row r="4" spans="1:41" s="10" customFormat="1" ht="15" customHeight="1" x14ac:dyDescent="0.25">
      <c r="A4" s="49" t="s">
        <v>6</v>
      </c>
      <c r="B4" s="33" t="s">
        <v>7</v>
      </c>
      <c r="H4" s="13" t="s">
        <v>8</v>
      </c>
      <c r="I4" s="10" t="s">
        <v>8</v>
      </c>
      <c r="J4" s="10" t="s">
        <v>9</v>
      </c>
      <c r="K4" s="10" t="s">
        <v>8</v>
      </c>
      <c r="L4" s="10" t="s">
        <v>10</v>
      </c>
      <c r="M4" s="10" t="s">
        <v>8</v>
      </c>
      <c r="N4" s="10" t="s">
        <v>11</v>
      </c>
      <c r="O4" s="13" t="s">
        <v>11</v>
      </c>
      <c r="P4" s="10" t="s">
        <v>11</v>
      </c>
      <c r="Q4" s="10" t="s">
        <v>11</v>
      </c>
      <c r="R4" s="10" t="s">
        <v>11</v>
      </c>
      <c r="S4" s="10" t="s">
        <v>11</v>
      </c>
      <c r="T4" s="10" t="s">
        <v>12</v>
      </c>
      <c r="U4" s="10" t="s">
        <v>13</v>
      </c>
      <c r="V4" s="13" t="s">
        <v>11</v>
      </c>
      <c r="W4" s="10" t="s">
        <v>11</v>
      </c>
      <c r="X4" s="10" t="s">
        <v>11</v>
      </c>
      <c r="Y4" s="10" t="s">
        <v>12</v>
      </c>
      <c r="Z4" s="10" t="s">
        <v>12</v>
      </c>
      <c r="AA4" s="10" t="s">
        <v>11</v>
      </c>
      <c r="AB4" s="10" t="s">
        <v>11</v>
      </c>
      <c r="AC4" s="13" t="s">
        <v>12</v>
      </c>
      <c r="AD4" s="10" t="s">
        <v>12</v>
      </c>
      <c r="AE4" s="10" t="s">
        <v>11</v>
      </c>
      <c r="AF4" s="10" t="s">
        <v>11</v>
      </c>
      <c r="AH4" s="20" t="s">
        <v>14</v>
      </c>
      <c r="AI4" s="20" t="s">
        <v>15</v>
      </c>
      <c r="AJ4" s="20" t="s">
        <v>16</v>
      </c>
      <c r="AK4" s="20" t="s">
        <v>17</v>
      </c>
      <c r="AL4" s="20" t="s">
        <v>18</v>
      </c>
      <c r="AM4" s="20" t="s">
        <v>19</v>
      </c>
      <c r="AN4" s="20" t="s">
        <v>20</v>
      </c>
      <c r="AO4" s="21" t="s">
        <v>21</v>
      </c>
    </row>
    <row r="5" spans="1:41" s="10" customFormat="1" ht="15" customHeight="1" x14ac:dyDescent="0.25">
      <c r="A5" s="49"/>
      <c r="B5" s="33"/>
      <c r="H5" s="13"/>
      <c r="N5" s="10" t="s">
        <v>12</v>
      </c>
      <c r="O5" s="13" t="s">
        <v>12</v>
      </c>
      <c r="P5" s="10" t="s">
        <v>12</v>
      </c>
      <c r="S5" s="10" t="s">
        <v>12</v>
      </c>
      <c r="U5" s="10" t="s">
        <v>11</v>
      </c>
      <c r="V5" s="13" t="s">
        <v>12</v>
      </c>
      <c r="AB5" s="10" t="s">
        <v>13</v>
      </c>
      <c r="AC5" s="13" t="s">
        <v>8</v>
      </c>
      <c r="AH5" s="20">
        <v>1</v>
      </c>
      <c r="AI5" s="22" t="s">
        <v>22</v>
      </c>
      <c r="AJ5" s="22">
        <f>COUNTIF(C4:AG41,"Huệ")</f>
        <v>23</v>
      </c>
      <c r="AK5" s="20">
        <v>9</v>
      </c>
      <c r="AL5" s="22">
        <f>SUM(AJ5+AK5)</f>
        <v>32</v>
      </c>
      <c r="AM5" s="20">
        <f>AL5/2</f>
        <v>16</v>
      </c>
      <c r="AN5" s="20">
        <v>1.25</v>
      </c>
      <c r="AO5" s="21">
        <f>AN5*AM5*77000</f>
        <v>1540000</v>
      </c>
    </row>
    <row r="6" spans="1:41" s="10" customFormat="1" ht="15" customHeight="1" x14ac:dyDescent="0.25">
      <c r="A6" s="49"/>
      <c r="B6" s="33"/>
      <c r="H6" s="13"/>
      <c r="N6" s="10" t="s">
        <v>13</v>
      </c>
      <c r="O6" s="13" t="s">
        <v>22</v>
      </c>
      <c r="U6" s="10" t="s">
        <v>12</v>
      </c>
      <c r="V6" s="13" t="s">
        <v>8</v>
      </c>
      <c r="AC6" s="13" t="s">
        <v>22</v>
      </c>
      <c r="AH6" s="20">
        <v>2</v>
      </c>
      <c r="AI6" s="20" t="s">
        <v>8</v>
      </c>
      <c r="AJ6" s="22">
        <f>COUNTIF(C4:AG41,"C.Anh")</f>
        <v>52</v>
      </c>
      <c r="AK6" s="20">
        <v>11</v>
      </c>
      <c r="AL6" s="22">
        <f t="shared" ref="AL6:AL11" si="0">SUM(AJ6+AK6)</f>
        <v>63</v>
      </c>
      <c r="AM6" s="20">
        <f t="shared" ref="AM6:AM11" si="1">AL6/2</f>
        <v>31.5</v>
      </c>
      <c r="AN6" s="20">
        <v>1</v>
      </c>
      <c r="AO6" s="21">
        <f t="shared" ref="AO6:AO11" si="2">AN6*AM6*77000</f>
        <v>2425500</v>
      </c>
    </row>
    <row r="7" spans="1:41" s="10" customFormat="1" ht="15" customHeight="1" x14ac:dyDescent="0.25">
      <c r="A7" s="49"/>
      <c r="B7" s="33"/>
      <c r="H7" s="13"/>
      <c r="O7" s="13" t="s">
        <v>8</v>
      </c>
      <c r="V7" s="13" t="s">
        <v>22</v>
      </c>
      <c r="AC7" s="13"/>
      <c r="AH7" s="20">
        <v>3</v>
      </c>
      <c r="AI7" s="20" t="s">
        <v>11</v>
      </c>
      <c r="AJ7" s="22">
        <f>COUNTIF(C4:AG41,"Q.Anh")</f>
        <v>38</v>
      </c>
      <c r="AK7" s="20">
        <v>6</v>
      </c>
      <c r="AL7" s="22">
        <f t="shared" si="0"/>
        <v>44</v>
      </c>
      <c r="AM7" s="20">
        <f t="shared" si="1"/>
        <v>22</v>
      </c>
      <c r="AN7" s="20">
        <v>1</v>
      </c>
      <c r="AO7" s="21">
        <f t="shared" si="2"/>
        <v>1694000</v>
      </c>
    </row>
    <row r="8" spans="1:41" s="8" customFormat="1" ht="15" customHeight="1" x14ac:dyDescent="0.25">
      <c r="A8" s="49"/>
      <c r="B8" s="34" t="s">
        <v>23</v>
      </c>
      <c r="H8" s="14" t="s">
        <v>8</v>
      </c>
      <c r="I8" s="8" t="s">
        <v>8</v>
      </c>
      <c r="J8" s="8" t="s">
        <v>9</v>
      </c>
      <c r="K8" s="8" t="s">
        <v>8</v>
      </c>
      <c r="L8" s="8" t="s">
        <v>10</v>
      </c>
      <c r="M8" s="8" t="s">
        <v>8</v>
      </c>
      <c r="N8" s="8" t="s">
        <v>11</v>
      </c>
      <c r="O8" s="14" t="s">
        <v>11</v>
      </c>
      <c r="P8" s="8" t="s">
        <v>11</v>
      </c>
      <c r="Q8" s="8" t="s">
        <v>11</v>
      </c>
      <c r="R8" s="8" t="s">
        <v>11</v>
      </c>
      <c r="S8" s="8" t="s">
        <v>11</v>
      </c>
      <c r="T8" s="8" t="s">
        <v>12</v>
      </c>
      <c r="U8" s="8" t="s">
        <v>13</v>
      </c>
      <c r="V8" s="14" t="s">
        <v>11</v>
      </c>
      <c r="W8" s="8" t="s">
        <v>11</v>
      </c>
      <c r="X8" s="8" t="s">
        <v>11</v>
      </c>
      <c r="Y8" s="8" t="s">
        <v>12</v>
      </c>
      <c r="Z8" s="8" t="s">
        <v>12</v>
      </c>
      <c r="AA8" s="8" t="s">
        <v>11</v>
      </c>
      <c r="AB8" s="8" t="s">
        <v>11</v>
      </c>
      <c r="AC8" s="14" t="s">
        <v>12</v>
      </c>
      <c r="AD8" s="8" t="s">
        <v>12</v>
      </c>
      <c r="AE8" s="8" t="s">
        <v>11</v>
      </c>
      <c r="AF8" s="8" t="s">
        <v>11</v>
      </c>
      <c r="AH8" s="20">
        <v>4</v>
      </c>
      <c r="AI8" s="20" t="s">
        <v>12</v>
      </c>
      <c r="AJ8" s="22">
        <f>COUNTIF(C4:AG41,"My")</f>
        <v>36</v>
      </c>
      <c r="AK8" s="23">
        <v>6</v>
      </c>
      <c r="AL8" s="22">
        <f t="shared" si="0"/>
        <v>42</v>
      </c>
      <c r="AM8" s="20">
        <f t="shared" si="1"/>
        <v>21</v>
      </c>
      <c r="AN8" s="23">
        <v>1</v>
      </c>
      <c r="AO8" s="21">
        <f t="shared" si="2"/>
        <v>1617000</v>
      </c>
    </row>
    <row r="9" spans="1:41" s="9" customFormat="1" ht="15.75" x14ac:dyDescent="0.25">
      <c r="A9" s="49"/>
      <c r="B9" s="34"/>
      <c r="C9" s="8"/>
      <c r="E9" s="8"/>
      <c r="H9" s="14"/>
      <c r="N9" s="9" t="s">
        <v>12</v>
      </c>
      <c r="O9" s="14" t="s">
        <v>12</v>
      </c>
      <c r="P9" s="9" t="s">
        <v>12</v>
      </c>
      <c r="S9" s="9" t="s">
        <v>12</v>
      </c>
      <c r="U9" s="9" t="s">
        <v>11</v>
      </c>
      <c r="V9" s="14" t="s">
        <v>12</v>
      </c>
      <c r="AB9" s="9" t="s">
        <v>13</v>
      </c>
      <c r="AC9" s="14" t="s">
        <v>8</v>
      </c>
      <c r="AH9" s="20">
        <v>5</v>
      </c>
      <c r="AI9" s="20" t="s">
        <v>9</v>
      </c>
      <c r="AJ9" s="22">
        <f>COUNTIF(C4:AG41,"Chiến")</f>
        <v>37</v>
      </c>
      <c r="AK9" s="23">
        <v>11</v>
      </c>
      <c r="AL9" s="22">
        <f t="shared" si="0"/>
        <v>48</v>
      </c>
      <c r="AM9" s="20">
        <f t="shared" si="1"/>
        <v>24</v>
      </c>
      <c r="AN9" s="23">
        <v>1</v>
      </c>
      <c r="AO9" s="21">
        <f t="shared" si="2"/>
        <v>1848000</v>
      </c>
    </row>
    <row r="10" spans="1:41" s="9" customFormat="1" ht="15.75" x14ac:dyDescent="0.25">
      <c r="A10" s="49"/>
      <c r="B10" s="34"/>
      <c r="C10" s="8"/>
      <c r="E10" s="8"/>
      <c r="H10" s="14"/>
      <c r="N10" s="9" t="s">
        <v>13</v>
      </c>
      <c r="O10" s="14" t="s">
        <v>22</v>
      </c>
      <c r="U10" s="9" t="s">
        <v>12</v>
      </c>
      <c r="V10" s="14" t="s">
        <v>8</v>
      </c>
      <c r="AC10" s="14" t="s">
        <v>22</v>
      </c>
      <c r="AH10" s="20">
        <v>6</v>
      </c>
      <c r="AI10" s="23" t="s">
        <v>13</v>
      </c>
      <c r="AJ10" s="22">
        <f>COUNTIF(C4:AG41,"C.Phương")</f>
        <v>14</v>
      </c>
      <c r="AK10" s="23">
        <v>0</v>
      </c>
      <c r="AL10" s="22">
        <f t="shared" si="0"/>
        <v>14</v>
      </c>
      <c r="AM10" s="20">
        <f t="shared" si="1"/>
        <v>7</v>
      </c>
      <c r="AN10" s="23">
        <v>1</v>
      </c>
      <c r="AO10" s="21">
        <f t="shared" si="2"/>
        <v>539000</v>
      </c>
    </row>
    <row r="11" spans="1:41" ht="31.5" x14ac:dyDescent="0.25">
      <c r="A11" s="49"/>
      <c r="B11" s="34"/>
      <c r="C11" s="5"/>
      <c r="E11" s="5"/>
      <c r="O11" s="13" t="s">
        <v>8</v>
      </c>
      <c r="V11" s="13" t="s">
        <v>22</v>
      </c>
      <c r="AH11" s="20">
        <v>7</v>
      </c>
      <c r="AI11" s="23" t="s">
        <v>10</v>
      </c>
      <c r="AJ11" s="22">
        <f>COUNTIF(C4:AG41,"Nhung")</f>
        <v>39</v>
      </c>
      <c r="AK11" s="20">
        <v>9</v>
      </c>
      <c r="AL11" s="22">
        <f t="shared" si="0"/>
        <v>48</v>
      </c>
      <c r="AM11" s="20">
        <f t="shared" si="1"/>
        <v>24</v>
      </c>
      <c r="AN11" s="20">
        <v>1</v>
      </c>
      <c r="AO11" s="21">
        <f t="shared" si="2"/>
        <v>1848000</v>
      </c>
    </row>
    <row r="12" spans="1:41" s="10" customFormat="1" ht="31.5" x14ac:dyDescent="0.25">
      <c r="A12" s="49"/>
      <c r="B12" s="33" t="s">
        <v>24</v>
      </c>
      <c r="H12" s="13" t="s">
        <v>8</v>
      </c>
      <c r="I12" s="10" t="s">
        <v>8</v>
      </c>
      <c r="J12" s="10" t="s">
        <v>9</v>
      </c>
      <c r="K12" s="10" t="s">
        <v>8</v>
      </c>
      <c r="L12" s="10" t="s">
        <v>10</v>
      </c>
      <c r="M12" s="10" t="s">
        <v>8</v>
      </c>
      <c r="N12" s="10" t="s">
        <v>8</v>
      </c>
      <c r="O12" s="13" t="s">
        <v>22</v>
      </c>
      <c r="P12" s="10" t="s">
        <v>8</v>
      </c>
      <c r="Q12" s="10" t="s">
        <v>8</v>
      </c>
      <c r="R12" s="10" t="s">
        <v>9</v>
      </c>
      <c r="S12" s="10" t="s">
        <v>22</v>
      </c>
      <c r="T12" s="10" t="s">
        <v>22</v>
      </c>
      <c r="U12" s="10" t="s">
        <v>8</v>
      </c>
      <c r="V12" s="13" t="s">
        <v>8</v>
      </c>
      <c r="W12" s="10" t="s">
        <v>9</v>
      </c>
      <c r="X12" s="10" t="s">
        <v>8</v>
      </c>
      <c r="Y12" s="10" t="s">
        <v>10</v>
      </c>
      <c r="Z12" s="10" t="s">
        <v>22</v>
      </c>
      <c r="AA12" s="10" t="s">
        <v>9</v>
      </c>
      <c r="AB12" s="10" t="s">
        <v>8</v>
      </c>
      <c r="AC12" s="13" t="s">
        <v>8</v>
      </c>
      <c r="AD12" s="10" t="s">
        <v>9</v>
      </c>
      <c r="AE12" s="10" t="s">
        <v>8</v>
      </c>
      <c r="AF12" s="10" t="s">
        <v>10</v>
      </c>
      <c r="AH12" s="20"/>
      <c r="AI12" s="20"/>
      <c r="AJ12" s="20"/>
      <c r="AK12" s="20"/>
      <c r="AL12" s="20"/>
      <c r="AM12" s="20"/>
      <c r="AN12" s="20"/>
      <c r="AO12" s="21"/>
    </row>
    <row r="13" spans="1:41" s="10" customFormat="1" ht="31.5" x14ac:dyDescent="0.25">
      <c r="A13" s="49"/>
      <c r="B13" s="33"/>
      <c r="H13" s="13"/>
      <c r="O13" s="13" t="s">
        <v>8</v>
      </c>
      <c r="V13" s="13" t="s">
        <v>22</v>
      </c>
      <c r="AC13" s="13" t="s">
        <v>22</v>
      </c>
      <c r="AH13" s="20"/>
      <c r="AI13" s="24" t="s">
        <v>25</v>
      </c>
      <c r="AJ13" s="25">
        <f>SUM(AJ5:AJ11)</f>
        <v>239</v>
      </c>
      <c r="AK13" s="25">
        <f t="shared" ref="AK13:AN13" si="3">SUM(AK5:AK11)</f>
        <v>52</v>
      </c>
      <c r="AL13" s="25">
        <f t="shared" si="3"/>
        <v>291</v>
      </c>
      <c r="AM13" s="25">
        <f t="shared" si="3"/>
        <v>145.5</v>
      </c>
      <c r="AN13" s="25">
        <f t="shared" si="3"/>
        <v>7.25</v>
      </c>
      <c r="AO13" s="26">
        <f>SUM(AO5:AO11)</f>
        <v>11511500</v>
      </c>
    </row>
    <row r="14" spans="1:41" s="10" customFormat="1" ht="15.75" x14ac:dyDescent="0.25">
      <c r="A14" s="49"/>
      <c r="B14" s="33"/>
      <c r="H14" s="13"/>
      <c r="O14" s="13"/>
      <c r="V14" s="13"/>
      <c r="AC14" s="13"/>
      <c r="AH14" s="20"/>
      <c r="AI14" s="20"/>
      <c r="AJ14" s="20"/>
      <c r="AK14" s="20"/>
      <c r="AL14" s="20"/>
      <c r="AM14" s="20"/>
      <c r="AN14" s="20"/>
      <c r="AO14" s="21"/>
    </row>
    <row r="15" spans="1:41" s="10" customFormat="1" ht="14.25" customHeight="1" x14ac:dyDescent="0.25">
      <c r="A15" s="49"/>
      <c r="B15" s="33"/>
      <c r="H15" s="13"/>
      <c r="O15" s="13"/>
      <c r="V15" s="13"/>
      <c r="AC15" s="13"/>
      <c r="AH15" s="20"/>
      <c r="AI15" s="20"/>
      <c r="AJ15" s="20"/>
      <c r="AK15" s="20"/>
      <c r="AL15" s="20"/>
      <c r="AM15" s="20"/>
      <c r="AN15" s="20"/>
      <c r="AO15" s="21"/>
    </row>
    <row r="16" spans="1:41" s="5" customFormat="1" ht="15" customHeight="1" x14ac:dyDescent="0.25">
      <c r="A16" s="49" t="s">
        <v>26</v>
      </c>
      <c r="B16" s="51" t="s">
        <v>7</v>
      </c>
      <c r="C16" s="5" t="s">
        <v>27</v>
      </c>
      <c r="D16" s="5" t="s">
        <v>8</v>
      </c>
      <c r="E16" s="5" t="s">
        <v>9</v>
      </c>
      <c r="F16" s="5" t="s">
        <v>10</v>
      </c>
      <c r="G16" s="5" t="s">
        <v>8</v>
      </c>
      <c r="H16" s="13" t="s">
        <v>9</v>
      </c>
      <c r="I16" s="5" t="s">
        <v>10</v>
      </c>
      <c r="J16" s="5" t="s">
        <v>8</v>
      </c>
      <c r="K16" s="5" t="s">
        <v>10</v>
      </c>
      <c r="L16" s="5" t="s">
        <v>28</v>
      </c>
      <c r="M16" s="5" t="s">
        <v>10</v>
      </c>
      <c r="N16" s="5" t="s">
        <v>9</v>
      </c>
      <c r="O16" s="13" t="s">
        <v>9</v>
      </c>
      <c r="P16" s="5" t="s">
        <v>10</v>
      </c>
      <c r="Q16" s="5" t="s">
        <v>12</v>
      </c>
      <c r="R16" s="5" t="s">
        <v>10</v>
      </c>
      <c r="S16" s="5" t="s">
        <v>8</v>
      </c>
      <c r="T16" s="5" t="s">
        <v>11</v>
      </c>
      <c r="U16" s="5" t="s">
        <v>9</v>
      </c>
      <c r="V16" s="13" t="s">
        <v>9</v>
      </c>
      <c r="W16" s="5" t="s">
        <v>12</v>
      </c>
      <c r="X16" s="5" t="s">
        <v>12</v>
      </c>
      <c r="Y16" s="5" t="s">
        <v>11</v>
      </c>
      <c r="Z16" s="5" t="s">
        <v>11</v>
      </c>
      <c r="AA16" s="5" t="s">
        <v>12</v>
      </c>
      <c r="AB16" s="5" t="s">
        <v>12</v>
      </c>
      <c r="AC16" s="13" t="s">
        <v>11</v>
      </c>
      <c r="AD16" s="5" t="s">
        <v>11</v>
      </c>
      <c r="AE16" s="5" t="s">
        <v>12</v>
      </c>
      <c r="AF16" s="5" t="s">
        <v>12</v>
      </c>
      <c r="AO16" s="18"/>
    </row>
    <row r="17" spans="1:41" s="5" customFormat="1" ht="15" customHeight="1" x14ac:dyDescent="0.25">
      <c r="A17" s="49"/>
      <c r="B17" s="51"/>
      <c r="G17" s="5" t="s">
        <v>10</v>
      </c>
      <c r="H17" s="13"/>
      <c r="O17" s="13" t="s">
        <v>10</v>
      </c>
      <c r="V17" s="13" t="s">
        <v>10</v>
      </c>
      <c r="AB17" s="5" t="s">
        <v>9</v>
      </c>
      <c r="AC17" s="13" t="s">
        <v>10</v>
      </c>
      <c r="AO17" s="18"/>
    </row>
    <row r="18" spans="1:41" s="5" customFormat="1" ht="15" customHeight="1" x14ac:dyDescent="0.25">
      <c r="A18" s="49"/>
      <c r="B18" s="51"/>
      <c r="H18" s="13"/>
      <c r="O18" s="13"/>
      <c r="V18" s="13"/>
      <c r="AC18" s="13"/>
      <c r="AO18" s="18"/>
    </row>
    <row r="19" spans="1:41" s="5" customFormat="1" ht="15" customHeight="1" x14ac:dyDescent="0.25">
      <c r="A19" s="49"/>
      <c r="B19" s="51"/>
      <c r="H19" s="13"/>
      <c r="O19" s="13"/>
      <c r="V19" s="13"/>
      <c r="AC19" s="13"/>
      <c r="AO19" s="18"/>
    </row>
    <row r="20" spans="1:41" s="10" customFormat="1" ht="31.5" x14ac:dyDescent="0.25">
      <c r="A20" s="49"/>
      <c r="B20" s="33" t="s">
        <v>29</v>
      </c>
      <c r="C20" s="10" t="s">
        <v>27</v>
      </c>
      <c r="D20" s="10" t="s">
        <v>8</v>
      </c>
      <c r="E20" s="10" t="s">
        <v>9</v>
      </c>
      <c r="F20" s="10" t="s">
        <v>10</v>
      </c>
      <c r="G20" s="10" t="s">
        <v>8</v>
      </c>
      <c r="H20" s="13" t="s">
        <v>9</v>
      </c>
      <c r="I20" s="10" t="s">
        <v>10</v>
      </c>
      <c r="J20" s="10" t="s">
        <v>8</v>
      </c>
      <c r="K20" s="10" t="s">
        <v>10</v>
      </c>
      <c r="L20" s="10" t="s">
        <v>8</v>
      </c>
      <c r="M20" s="10" t="s">
        <v>10</v>
      </c>
      <c r="N20" s="10" t="s">
        <v>9</v>
      </c>
      <c r="O20" s="13" t="s">
        <v>9</v>
      </c>
      <c r="P20" s="10" t="s">
        <v>10</v>
      </c>
      <c r="Q20" s="10" t="s">
        <v>12</v>
      </c>
      <c r="R20" s="10" t="s">
        <v>10</v>
      </c>
      <c r="S20" s="10" t="s">
        <v>8</v>
      </c>
      <c r="T20" s="10" t="s">
        <v>11</v>
      </c>
      <c r="U20" s="10" t="s">
        <v>9</v>
      </c>
      <c r="V20" s="13" t="s">
        <v>9</v>
      </c>
      <c r="W20" s="10" t="s">
        <v>12</v>
      </c>
      <c r="X20" s="10" t="s">
        <v>12</v>
      </c>
      <c r="Y20" s="10" t="s">
        <v>11</v>
      </c>
      <c r="Z20" s="10" t="s">
        <v>11</v>
      </c>
      <c r="AA20" s="10" t="s">
        <v>12</v>
      </c>
      <c r="AB20" s="10" t="s">
        <v>12</v>
      </c>
      <c r="AC20" s="13" t="s">
        <v>11</v>
      </c>
      <c r="AD20" s="10" t="s">
        <v>11</v>
      </c>
      <c r="AE20" s="10" t="s">
        <v>12</v>
      </c>
      <c r="AF20" s="10" t="s">
        <v>12</v>
      </c>
      <c r="AO20" s="16"/>
    </row>
    <row r="21" spans="1:41" s="10" customFormat="1" ht="31.5" x14ac:dyDescent="0.25">
      <c r="A21" s="49"/>
      <c r="B21" s="33"/>
      <c r="G21" s="10" t="s">
        <v>10</v>
      </c>
      <c r="H21" s="13"/>
      <c r="O21" s="13" t="s">
        <v>10</v>
      </c>
      <c r="V21" s="13" t="s">
        <v>10</v>
      </c>
      <c r="AB21" s="10" t="s">
        <v>9</v>
      </c>
      <c r="AC21" s="13" t="s">
        <v>10</v>
      </c>
      <c r="AO21" s="16"/>
    </row>
    <row r="22" spans="1:41" s="10" customFormat="1" ht="15.75" x14ac:dyDescent="0.25">
      <c r="A22" s="49"/>
      <c r="B22" s="33"/>
      <c r="H22" s="13"/>
      <c r="O22" s="13"/>
      <c r="V22" s="13"/>
      <c r="AC22" s="13"/>
      <c r="AO22" s="16"/>
    </row>
    <row r="23" spans="1:41" s="10" customFormat="1" ht="15.75" x14ac:dyDescent="0.25">
      <c r="A23" s="49"/>
      <c r="B23" s="33"/>
      <c r="H23" s="13"/>
      <c r="O23" s="13"/>
      <c r="V23" s="13"/>
      <c r="AC23" s="13"/>
      <c r="AO23" s="16"/>
    </row>
    <row r="24" spans="1:41" ht="31.5" x14ac:dyDescent="0.25">
      <c r="A24" s="49"/>
      <c r="B24" s="34" t="s">
        <v>24</v>
      </c>
      <c r="C24" s="5" t="s">
        <v>22</v>
      </c>
      <c r="D24" s="2" t="s">
        <v>8</v>
      </c>
      <c r="E24" s="5" t="s">
        <v>9</v>
      </c>
      <c r="F24" s="2" t="s">
        <v>10</v>
      </c>
      <c r="G24" s="2" t="s">
        <v>8</v>
      </c>
      <c r="H24" s="13" t="s">
        <v>9</v>
      </c>
      <c r="I24" s="2" t="s">
        <v>22</v>
      </c>
      <c r="J24" s="2" t="s">
        <v>8</v>
      </c>
      <c r="K24" s="2" t="s">
        <v>22</v>
      </c>
      <c r="L24" s="2" t="s">
        <v>8</v>
      </c>
      <c r="M24" s="2" t="s">
        <v>10</v>
      </c>
      <c r="N24" s="2" t="s">
        <v>9</v>
      </c>
      <c r="O24" s="13" t="s">
        <v>9</v>
      </c>
      <c r="P24" s="2" t="s">
        <v>22</v>
      </c>
      <c r="Q24" s="2" t="s">
        <v>9</v>
      </c>
      <c r="R24" s="2" t="s">
        <v>10</v>
      </c>
      <c r="S24" s="2" t="s">
        <v>8</v>
      </c>
      <c r="T24" s="2" t="s">
        <v>9</v>
      </c>
      <c r="U24" s="2" t="s">
        <v>9</v>
      </c>
      <c r="V24" s="13" t="s">
        <v>9</v>
      </c>
      <c r="W24" s="2" t="s">
        <v>22</v>
      </c>
      <c r="X24" s="2" t="s">
        <v>10</v>
      </c>
      <c r="Y24" s="2" t="s">
        <v>8</v>
      </c>
      <c r="Z24" s="2" t="s">
        <v>9</v>
      </c>
      <c r="AA24" s="2" t="s">
        <v>22</v>
      </c>
      <c r="AB24" s="2" t="s">
        <v>9</v>
      </c>
      <c r="AC24" s="13" t="s">
        <v>10</v>
      </c>
      <c r="AD24" s="2" t="s">
        <v>9</v>
      </c>
      <c r="AE24" s="2" t="s">
        <v>10</v>
      </c>
      <c r="AF24" s="2" t="s">
        <v>8</v>
      </c>
    </row>
    <row r="25" spans="1:41" ht="31.5" x14ac:dyDescent="0.25">
      <c r="A25" s="49"/>
      <c r="B25" s="34"/>
      <c r="C25" s="5" t="s">
        <v>9</v>
      </c>
      <c r="E25" s="5"/>
      <c r="G25" s="2" t="s">
        <v>10</v>
      </c>
      <c r="O25" s="13" t="s">
        <v>10</v>
      </c>
      <c r="V25" s="13" t="s">
        <v>10</v>
      </c>
    </row>
    <row r="26" spans="1:41" ht="15.75" x14ac:dyDescent="0.25">
      <c r="A26" s="49"/>
      <c r="B26" s="34"/>
      <c r="C26" s="5"/>
      <c r="E26" s="5"/>
    </row>
    <row r="27" spans="1:41" ht="14.25" customHeight="1" x14ac:dyDescent="0.25">
      <c r="A27" s="49"/>
      <c r="B27" s="34"/>
    </row>
    <row r="28" spans="1:41" s="10" customFormat="1" ht="15" customHeight="1" x14ac:dyDescent="0.25">
      <c r="A28" s="49" t="s">
        <v>30</v>
      </c>
      <c r="B28" s="33" t="s">
        <v>7</v>
      </c>
      <c r="H28" s="13"/>
      <c r="O28" s="13"/>
      <c r="V28" s="13"/>
      <c r="W28" s="10" t="s">
        <v>13</v>
      </c>
      <c r="X28" s="10" t="s">
        <v>8</v>
      </c>
      <c r="Y28" s="10" t="s">
        <v>13</v>
      </c>
      <c r="Z28" s="10" t="s">
        <v>22</v>
      </c>
      <c r="AA28" s="10" t="s">
        <v>10</v>
      </c>
      <c r="AB28" s="10" t="s">
        <v>8</v>
      </c>
      <c r="AC28" s="13" t="s">
        <v>9</v>
      </c>
      <c r="AD28" s="10" t="s">
        <v>13</v>
      </c>
      <c r="AE28" s="10" t="s">
        <v>8</v>
      </c>
      <c r="AF28" s="10" t="s">
        <v>13</v>
      </c>
      <c r="AO28" s="16"/>
    </row>
    <row r="29" spans="1:41" s="10" customFormat="1" ht="15" customHeight="1" x14ac:dyDescent="0.25">
      <c r="A29" s="49"/>
      <c r="B29" s="33"/>
      <c r="H29" s="13"/>
      <c r="O29" s="13"/>
      <c r="V29" s="13"/>
      <c r="AC29" s="13"/>
      <c r="AO29" s="16"/>
    </row>
    <row r="30" spans="1:41" s="10" customFormat="1" ht="15" customHeight="1" x14ac:dyDescent="0.25">
      <c r="A30" s="49"/>
      <c r="B30" s="33"/>
      <c r="H30" s="13"/>
      <c r="O30" s="13"/>
      <c r="V30" s="13"/>
      <c r="AC30" s="13"/>
      <c r="AO30" s="16"/>
    </row>
    <row r="31" spans="1:41" s="10" customFormat="1" ht="15" customHeight="1" x14ac:dyDescent="0.25">
      <c r="A31" s="49"/>
      <c r="B31" s="33"/>
      <c r="H31" s="13"/>
      <c r="O31" s="13"/>
      <c r="V31" s="13"/>
      <c r="AC31" s="13"/>
      <c r="AO31" s="16"/>
    </row>
    <row r="32" spans="1:41" s="9" customFormat="1" ht="15.75" x14ac:dyDescent="0.25">
      <c r="A32" s="49"/>
      <c r="B32" s="34" t="s">
        <v>29</v>
      </c>
      <c r="C32" s="10"/>
      <c r="D32" s="10"/>
      <c r="E32" s="10"/>
      <c r="F32" s="10"/>
      <c r="G32" s="10"/>
      <c r="H32" s="13"/>
      <c r="I32" s="10"/>
      <c r="J32" s="10"/>
      <c r="K32" s="10"/>
      <c r="L32" s="10"/>
      <c r="M32" s="10"/>
      <c r="N32" s="10"/>
      <c r="O32" s="13"/>
      <c r="V32" s="14"/>
      <c r="W32" s="9" t="s">
        <v>13</v>
      </c>
      <c r="X32" s="9" t="s">
        <v>8</v>
      </c>
      <c r="Y32" s="9" t="s">
        <v>13</v>
      </c>
      <c r="Z32" s="9" t="s">
        <v>22</v>
      </c>
      <c r="AA32" s="9" t="s">
        <v>10</v>
      </c>
      <c r="AB32" s="9" t="s">
        <v>8</v>
      </c>
      <c r="AC32" s="14" t="s">
        <v>9</v>
      </c>
      <c r="AD32" s="9" t="s">
        <v>13</v>
      </c>
      <c r="AE32" s="9" t="s">
        <v>8</v>
      </c>
      <c r="AF32" s="9" t="s">
        <v>13</v>
      </c>
      <c r="AO32" s="17"/>
    </row>
    <row r="33" spans="1:41" ht="15.75" x14ac:dyDescent="0.25">
      <c r="A33" s="49"/>
      <c r="B33" s="34"/>
      <c r="C33" s="5"/>
      <c r="E33" s="5"/>
    </row>
    <row r="34" spans="1:41" ht="15.75" x14ac:dyDescent="0.25">
      <c r="A34" s="49"/>
      <c r="B34" s="34"/>
      <c r="C34" s="5"/>
      <c r="E34" s="5"/>
    </row>
    <row r="35" spans="1:41" ht="15.75" x14ac:dyDescent="0.25">
      <c r="A35" s="49"/>
      <c r="B35" s="34"/>
      <c r="C35" s="5"/>
      <c r="E35" s="5"/>
    </row>
    <row r="36" spans="1:41" s="10" customFormat="1" ht="31.5" x14ac:dyDescent="0.25">
      <c r="A36" s="49"/>
      <c r="B36" s="33" t="s">
        <v>24</v>
      </c>
      <c r="H36" s="13"/>
      <c r="O36" s="13"/>
      <c r="V36" s="13"/>
      <c r="W36" s="10" t="s">
        <v>10</v>
      </c>
      <c r="X36" s="10" t="s">
        <v>22</v>
      </c>
      <c r="Y36" s="10" t="s">
        <v>9</v>
      </c>
      <c r="Z36" s="10" t="s">
        <v>8</v>
      </c>
      <c r="AA36" s="10" t="s">
        <v>10</v>
      </c>
      <c r="AB36" s="10" t="s">
        <v>22</v>
      </c>
      <c r="AC36" s="13" t="s">
        <v>9</v>
      </c>
      <c r="AD36" s="10" t="s">
        <v>8</v>
      </c>
      <c r="AE36" s="10" t="s">
        <v>10</v>
      </c>
      <c r="AF36" s="10" t="s">
        <v>22</v>
      </c>
      <c r="AO36" s="16"/>
    </row>
    <row r="37" spans="1:41" s="10" customFormat="1" ht="15.75" x14ac:dyDescent="0.25">
      <c r="A37" s="49"/>
      <c r="B37" s="33"/>
      <c r="H37" s="13"/>
      <c r="O37" s="13"/>
      <c r="V37" s="13"/>
      <c r="AC37" s="13"/>
      <c r="AO37" s="16"/>
    </row>
    <row r="38" spans="1:41" s="10" customFormat="1" ht="15.75" x14ac:dyDescent="0.25">
      <c r="A38" s="49"/>
      <c r="B38" s="33"/>
      <c r="H38" s="13"/>
      <c r="O38" s="13"/>
      <c r="V38" s="13"/>
      <c r="AC38" s="13"/>
      <c r="AO38" s="16"/>
    </row>
    <row r="39" spans="1:41" s="10" customFormat="1" ht="15.75" x14ac:dyDescent="0.25">
      <c r="A39" s="49"/>
      <c r="B39" s="33"/>
      <c r="H39" s="13"/>
      <c r="O39" s="13"/>
      <c r="V39" s="13"/>
      <c r="AC39" s="13"/>
      <c r="AO39" s="16"/>
    </row>
    <row r="40" spans="1:41" s="10" customFormat="1" ht="14.25" customHeight="1" x14ac:dyDescent="0.25">
      <c r="A40" s="49"/>
      <c r="B40" s="33"/>
      <c r="H40" s="13"/>
      <c r="O40" s="13"/>
      <c r="V40" s="13"/>
      <c r="AC40" s="13"/>
      <c r="AO40" s="16"/>
    </row>
    <row r="42" spans="1:41" s="5" customFormat="1" x14ac:dyDescent="0.3">
      <c r="A42" s="6"/>
      <c r="H42" s="13"/>
      <c r="O42" s="13"/>
      <c r="V42" s="13"/>
      <c r="AC42" s="13"/>
      <c r="AO42" s="18"/>
    </row>
    <row r="49" spans="1:41" s="5" customFormat="1" x14ac:dyDescent="0.3">
      <c r="A49" s="6"/>
      <c r="H49" s="13"/>
      <c r="O49" s="13"/>
      <c r="V49" s="13"/>
      <c r="AC49" s="13"/>
      <c r="AO49" s="18"/>
    </row>
    <row r="56" spans="1:41" s="5" customFormat="1" x14ac:dyDescent="0.3">
      <c r="A56" s="6"/>
      <c r="H56" s="13"/>
      <c r="O56" s="13"/>
      <c r="V56" s="13"/>
      <c r="AC56" s="13"/>
      <c r="AO56" s="18"/>
    </row>
  </sheetData>
  <mergeCells count="18">
    <mergeCell ref="A28:A40"/>
    <mergeCell ref="B28:B31"/>
    <mergeCell ref="B32:B35"/>
    <mergeCell ref="B36:B40"/>
    <mergeCell ref="A16:A27"/>
    <mergeCell ref="B16:B19"/>
    <mergeCell ref="B20:B23"/>
    <mergeCell ref="B24:B27"/>
    <mergeCell ref="B4:B7"/>
    <mergeCell ref="B8:B11"/>
    <mergeCell ref="B12:B15"/>
    <mergeCell ref="B2:O2"/>
    <mergeCell ref="AH1:AO1"/>
    <mergeCell ref="AH2:AO3"/>
    <mergeCell ref="P2:AC2"/>
    <mergeCell ref="A1:S1"/>
    <mergeCell ref="A4:A15"/>
    <mergeCell ref="A2:A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topLeftCell="Q1" zoomScaleNormal="100" workbookViewId="0">
      <pane ySplit="3" topLeftCell="A4" activePane="bottomLeft" state="frozen"/>
      <selection pane="bottomLeft" activeCell="AJ21" sqref="AJ21"/>
    </sheetView>
  </sheetViews>
  <sheetFormatPr defaultColWidth="9.85546875" defaultRowHeight="18.75" x14ac:dyDescent="0.3"/>
  <cols>
    <col min="1" max="1" width="9.85546875" style="7"/>
    <col min="2" max="2" width="9.85546875" style="2"/>
    <col min="3" max="33" width="5.7109375" style="2" customWidth="1"/>
    <col min="34" max="34" width="9.85546875" style="5"/>
    <col min="35" max="35" width="9.85546875" style="2"/>
    <col min="36" max="36" width="9.85546875" style="2" customWidth="1"/>
    <col min="37" max="40" width="9.85546875" style="2"/>
    <col min="41" max="41" width="13.7109375" style="2" customWidth="1"/>
    <col min="42" max="16384" width="9.85546875" style="2"/>
  </cols>
  <sheetData>
    <row r="1" spans="1:47" ht="41.2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8" t="s">
        <v>1</v>
      </c>
      <c r="AI1" s="39"/>
      <c r="AJ1" s="39"/>
      <c r="AK1" s="39"/>
      <c r="AL1" s="39"/>
      <c r="AM1" s="39"/>
      <c r="AN1" s="39"/>
      <c r="AO1" s="40"/>
    </row>
    <row r="2" spans="1:47" s="3" customFormat="1" ht="15.75" customHeight="1" x14ac:dyDescent="0.25">
      <c r="A2" s="50" t="s">
        <v>2</v>
      </c>
      <c r="B2" s="35" t="s">
        <v>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H2" s="41" t="s">
        <v>4</v>
      </c>
      <c r="AI2" s="42"/>
      <c r="AJ2" s="42"/>
      <c r="AK2" s="42"/>
      <c r="AL2" s="42"/>
      <c r="AM2" s="42"/>
      <c r="AN2" s="42"/>
      <c r="AO2" s="43"/>
      <c r="AP2" s="5"/>
      <c r="AQ2" s="5"/>
      <c r="AR2" s="5"/>
      <c r="AS2" s="5"/>
      <c r="AT2" s="5"/>
      <c r="AU2" s="5"/>
    </row>
    <row r="3" spans="1:47" s="4" customFormat="1" ht="15.75" x14ac:dyDescent="0.25">
      <c r="A3" s="50"/>
      <c r="B3" s="4" t="s">
        <v>5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4"/>
      <c r="AI3" s="45"/>
      <c r="AJ3" s="45"/>
      <c r="AK3" s="45"/>
      <c r="AL3" s="45"/>
      <c r="AM3" s="45"/>
      <c r="AN3" s="45"/>
      <c r="AO3" s="46"/>
      <c r="AP3" s="27"/>
      <c r="AQ3" s="27"/>
      <c r="AR3" s="27"/>
      <c r="AS3" s="27"/>
      <c r="AT3" s="27"/>
      <c r="AU3" s="27"/>
    </row>
    <row r="4" spans="1:47" s="10" customFormat="1" ht="15" customHeight="1" x14ac:dyDescent="0.25">
      <c r="A4" s="49" t="s">
        <v>6</v>
      </c>
      <c r="B4" s="33" t="s">
        <v>7</v>
      </c>
      <c r="C4" s="10" t="s">
        <v>12</v>
      </c>
      <c r="D4" s="10" t="s">
        <v>11</v>
      </c>
      <c r="E4" s="10" t="s">
        <v>31</v>
      </c>
      <c r="F4" s="13" t="s">
        <v>12</v>
      </c>
      <c r="G4" s="10" t="s">
        <v>12</v>
      </c>
      <c r="H4" s="10" t="s">
        <v>11</v>
      </c>
      <c r="I4" s="10" t="s">
        <v>11</v>
      </c>
      <c r="J4" s="10" t="s">
        <v>8</v>
      </c>
      <c r="K4" s="10" t="s">
        <v>12</v>
      </c>
      <c r="L4" s="10" t="s">
        <v>13</v>
      </c>
      <c r="M4" s="13" t="s">
        <v>11</v>
      </c>
      <c r="N4" s="10" t="s">
        <v>12</v>
      </c>
      <c r="O4" s="10" t="s">
        <v>12</v>
      </c>
      <c r="P4" s="10" t="s">
        <v>11</v>
      </c>
      <c r="Q4" s="10" t="s">
        <v>11</v>
      </c>
      <c r="R4" s="10" t="s">
        <v>12</v>
      </c>
      <c r="S4" s="10" t="s">
        <v>13</v>
      </c>
      <c r="T4" s="13" t="s">
        <v>11</v>
      </c>
      <c r="U4" s="10" t="s">
        <v>11</v>
      </c>
      <c r="V4" s="10" t="s">
        <v>12</v>
      </c>
      <c r="W4" s="10" t="s">
        <v>12</v>
      </c>
      <c r="X4" s="10" t="s">
        <v>11</v>
      </c>
      <c r="Y4" s="10" t="s">
        <v>11</v>
      </c>
      <c r="Z4" s="10" t="s">
        <v>13</v>
      </c>
      <c r="AA4" s="13" t="s">
        <v>12</v>
      </c>
      <c r="AB4" s="10" t="s">
        <v>11</v>
      </c>
      <c r="AC4" s="10" t="s">
        <v>11</v>
      </c>
      <c r="AD4" s="10" t="s">
        <v>12</v>
      </c>
      <c r="AE4" s="10" t="s">
        <v>12</v>
      </c>
      <c r="AF4" s="10" t="s">
        <v>11</v>
      </c>
      <c r="AG4" s="10" t="s">
        <v>13</v>
      </c>
      <c r="AH4" s="20" t="s">
        <v>14</v>
      </c>
      <c r="AI4" s="20" t="s">
        <v>15</v>
      </c>
      <c r="AJ4" s="20" t="s">
        <v>16</v>
      </c>
      <c r="AK4" s="20" t="s">
        <v>17</v>
      </c>
      <c r="AL4" s="20" t="s">
        <v>18</v>
      </c>
      <c r="AM4" s="20" t="s">
        <v>19</v>
      </c>
      <c r="AN4" s="20" t="s">
        <v>20</v>
      </c>
      <c r="AO4" s="21" t="s">
        <v>21</v>
      </c>
      <c r="AP4" s="5"/>
      <c r="AQ4" s="5"/>
      <c r="AR4" s="5"/>
      <c r="AS4" s="5"/>
      <c r="AT4" s="5"/>
      <c r="AU4" s="5"/>
    </row>
    <row r="5" spans="1:47" s="10" customFormat="1" ht="15" customHeight="1" x14ac:dyDescent="0.25">
      <c r="A5" s="49"/>
      <c r="B5" s="33"/>
      <c r="E5" s="10" t="s">
        <v>32</v>
      </c>
      <c r="F5" s="13" t="s">
        <v>33</v>
      </c>
      <c r="L5" s="10" t="s">
        <v>34</v>
      </c>
      <c r="M5" s="13" t="s">
        <v>33</v>
      </c>
      <c r="S5" s="10" t="s">
        <v>32</v>
      </c>
      <c r="T5" s="13" t="s">
        <v>33</v>
      </c>
      <c r="Z5" s="10" t="s">
        <v>34</v>
      </c>
      <c r="AA5" s="13" t="s">
        <v>33</v>
      </c>
      <c r="AG5" s="10" t="s">
        <v>32</v>
      </c>
      <c r="AH5" s="20">
        <v>1</v>
      </c>
      <c r="AI5" s="22" t="s">
        <v>22</v>
      </c>
      <c r="AJ5" s="22">
        <f>COUNTIF(C4:AG41,"Huệ")</f>
        <v>18</v>
      </c>
      <c r="AK5" s="20">
        <v>9</v>
      </c>
      <c r="AL5" s="22">
        <f>SUM(AJ5+AK5)</f>
        <v>27</v>
      </c>
      <c r="AM5" s="20">
        <f>AL5/2</f>
        <v>13.5</v>
      </c>
      <c r="AN5" s="20">
        <v>1.25</v>
      </c>
      <c r="AO5" s="21">
        <f>AN5*AM5*77000</f>
        <v>1299375</v>
      </c>
      <c r="AP5" s="5"/>
      <c r="AQ5" s="5"/>
      <c r="AR5" s="5"/>
      <c r="AS5" s="5"/>
      <c r="AT5" s="5"/>
      <c r="AU5" s="5"/>
    </row>
    <row r="6" spans="1:47" s="10" customFormat="1" ht="15" customHeight="1" x14ac:dyDescent="0.25">
      <c r="A6" s="49"/>
      <c r="B6" s="33"/>
      <c r="F6" s="13"/>
      <c r="M6" s="13"/>
      <c r="T6" s="13"/>
      <c r="AA6" s="13"/>
      <c r="AH6" s="20">
        <v>2</v>
      </c>
      <c r="AI6" s="20" t="s">
        <v>8</v>
      </c>
      <c r="AJ6" s="22">
        <f>COUNTIF(C4:AG41,"C.Anh")</f>
        <v>23</v>
      </c>
      <c r="AK6" s="20">
        <v>11</v>
      </c>
      <c r="AL6" s="22">
        <f t="shared" ref="AL6:AL11" si="0">SUM(AJ6+AK6)</f>
        <v>34</v>
      </c>
      <c r="AM6" s="20">
        <f t="shared" ref="AM6:AM11" si="1">AL6/2</f>
        <v>17</v>
      </c>
      <c r="AN6" s="20">
        <v>1</v>
      </c>
      <c r="AO6" s="21">
        <f t="shared" ref="AO6:AO11" si="2">AN6*AM6*77000</f>
        <v>1309000</v>
      </c>
      <c r="AP6" s="5"/>
      <c r="AQ6" s="5"/>
      <c r="AR6" s="5"/>
      <c r="AS6" s="5"/>
      <c r="AT6" s="5"/>
      <c r="AU6" s="5"/>
    </row>
    <row r="7" spans="1:47" s="10" customFormat="1" ht="15" customHeight="1" x14ac:dyDescent="0.25">
      <c r="A7" s="49"/>
      <c r="B7" s="33"/>
      <c r="F7" s="13"/>
      <c r="M7" s="13"/>
      <c r="T7" s="13"/>
      <c r="AA7" s="13"/>
      <c r="AH7" s="20">
        <v>3</v>
      </c>
      <c r="AI7" s="20" t="s">
        <v>11</v>
      </c>
      <c r="AJ7" s="22">
        <f>COUNTIF(C4:AG41,"Q.Anh")</f>
        <v>57</v>
      </c>
      <c r="AK7" s="20">
        <v>6</v>
      </c>
      <c r="AL7" s="22">
        <f t="shared" si="0"/>
        <v>63</v>
      </c>
      <c r="AM7" s="20">
        <f t="shared" si="1"/>
        <v>31.5</v>
      </c>
      <c r="AN7" s="20">
        <v>1</v>
      </c>
      <c r="AO7" s="21">
        <f t="shared" si="2"/>
        <v>2425500</v>
      </c>
      <c r="AP7" s="5"/>
      <c r="AQ7" s="5"/>
      <c r="AR7" s="5"/>
      <c r="AS7" s="5"/>
      <c r="AT7" s="5"/>
      <c r="AU7" s="5"/>
    </row>
    <row r="8" spans="1:47" s="8" customFormat="1" ht="15" customHeight="1" x14ac:dyDescent="0.25">
      <c r="A8" s="49"/>
      <c r="B8" s="52" t="s">
        <v>23</v>
      </c>
      <c r="C8" s="8" t="s">
        <v>12</v>
      </c>
      <c r="D8" s="8" t="s">
        <v>11</v>
      </c>
      <c r="E8" s="8" t="s">
        <v>13</v>
      </c>
      <c r="F8" s="14" t="s">
        <v>12</v>
      </c>
      <c r="G8" s="8" t="s">
        <v>12</v>
      </c>
      <c r="H8" s="8" t="s">
        <v>11</v>
      </c>
      <c r="I8" s="8" t="s">
        <v>11</v>
      </c>
      <c r="J8" s="8" t="s">
        <v>8</v>
      </c>
      <c r="K8" s="8" t="s">
        <v>12</v>
      </c>
      <c r="L8" s="8" t="s">
        <v>13</v>
      </c>
      <c r="M8" s="14" t="s">
        <v>11</v>
      </c>
      <c r="N8" s="8" t="s">
        <v>12</v>
      </c>
      <c r="O8" s="8" t="s">
        <v>12</v>
      </c>
      <c r="P8" s="8" t="s">
        <v>11</v>
      </c>
      <c r="Q8" s="8" t="s">
        <v>11</v>
      </c>
      <c r="R8" s="8" t="s">
        <v>12</v>
      </c>
      <c r="S8" s="8" t="s">
        <v>13</v>
      </c>
      <c r="T8" s="14" t="s">
        <v>11</v>
      </c>
      <c r="U8" s="8" t="s">
        <v>11</v>
      </c>
      <c r="V8" s="8" t="s">
        <v>12</v>
      </c>
      <c r="W8" s="8" t="s">
        <v>12</v>
      </c>
      <c r="X8" s="8" t="s">
        <v>12</v>
      </c>
      <c r="Y8" s="8" t="s">
        <v>11</v>
      </c>
      <c r="Z8" s="8" t="s">
        <v>13</v>
      </c>
      <c r="AA8" s="14" t="s">
        <v>8</v>
      </c>
      <c r="AB8" s="8" t="s">
        <v>11</v>
      </c>
      <c r="AC8" s="8" t="s">
        <v>11</v>
      </c>
      <c r="AD8" s="8" t="s">
        <v>12</v>
      </c>
      <c r="AE8" s="8" t="s">
        <v>12</v>
      </c>
      <c r="AF8" s="8" t="s">
        <v>11</v>
      </c>
      <c r="AG8" s="8" t="s">
        <v>13</v>
      </c>
      <c r="AH8" s="20">
        <v>4</v>
      </c>
      <c r="AI8" s="20" t="s">
        <v>12</v>
      </c>
      <c r="AJ8" s="22">
        <f>COUNTIF(C4:AG41,"My")</f>
        <v>55</v>
      </c>
      <c r="AK8" s="23">
        <v>6</v>
      </c>
      <c r="AL8" s="22">
        <f t="shared" si="0"/>
        <v>61</v>
      </c>
      <c r="AM8" s="20">
        <f t="shared" si="1"/>
        <v>30.5</v>
      </c>
      <c r="AN8" s="23">
        <v>1</v>
      </c>
      <c r="AO8" s="21">
        <f t="shared" si="2"/>
        <v>2348500</v>
      </c>
    </row>
    <row r="9" spans="1:47" s="9" customFormat="1" ht="15.75" x14ac:dyDescent="0.25">
      <c r="A9" s="49"/>
      <c r="B9" s="52"/>
      <c r="E9" s="9" t="s">
        <v>32</v>
      </c>
      <c r="F9" s="14" t="s">
        <v>33</v>
      </c>
      <c r="L9" s="9" t="s">
        <v>34</v>
      </c>
      <c r="M9" s="14" t="s">
        <v>33</v>
      </c>
      <c r="S9" s="9" t="s">
        <v>32</v>
      </c>
      <c r="T9" s="14" t="s">
        <v>33</v>
      </c>
      <c r="Z9" s="9" t="s">
        <v>34</v>
      </c>
      <c r="AA9" s="14" t="s">
        <v>34</v>
      </c>
      <c r="AG9" s="9" t="s">
        <v>32</v>
      </c>
      <c r="AH9" s="20">
        <v>5</v>
      </c>
      <c r="AI9" s="20" t="s">
        <v>9</v>
      </c>
      <c r="AJ9" s="22">
        <f>COUNTIF(C4:AG41,"Chiến")</f>
        <v>22</v>
      </c>
      <c r="AK9" s="23">
        <v>11</v>
      </c>
      <c r="AL9" s="22">
        <f t="shared" si="0"/>
        <v>33</v>
      </c>
      <c r="AM9" s="20">
        <f t="shared" si="1"/>
        <v>16.5</v>
      </c>
      <c r="AN9" s="23">
        <v>1</v>
      </c>
      <c r="AO9" s="21">
        <f t="shared" si="2"/>
        <v>1270500</v>
      </c>
      <c r="AP9" s="8"/>
      <c r="AQ9" s="8"/>
      <c r="AR9" s="8"/>
      <c r="AS9" s="8"/>
      <c r="AT9" s="8"/>
      <c r="AU9" s="8"/>
    </row>
    <row r="10" spans="1:47" s="9" customFormat="1" ht="15.75" x14ac:dyDescent="0.25">
      <c r="A10" s="49"/>
      <c r="B10" s="52"/>
      <c r="F10" s="14"/>
      <c r="M10" s="14"/>
      <c r="T10" s="14"/>
      <c r="AA10" s="14"/>
      <c r="AH10" s="20">
        <v>6</v>
      </c>
      <c r="AI10" s="23" t="s">
        <v>13</v>
      </c>
      <c r="AJ10" s="22">
        <f>COUNTIF(C4:AG41,"C.Phương")</f>
        <v>9</v>
      </c>
      <c r="AK10" s="23">
        <v>0</v>
      </c>
      <c r="AL10" s="22">
        <f t="shared" si="0"/>
        <v>9</v>
      </c>
      <c r="AM10" s="20">
        <f t="shared" si="1"/>
        <v>4.5</v>
      </c>
      <c r="AN10" s="23">
        <v>1</v>
      </c>
      <c r="AO10" s="21">
        <f t="shared" si="2"/>
        <v>346500</v>
      </c>
      <c r="AP10" s="8"/>
      <c r="AQ10" s="8"/>
      <c r="AR10" s="8"/>
      <c r="AS10" s="8"/>
      <c r="AT10" s="8"/>
      <c r="AU10" s="8"/>
    </row>
    <row r="11" spans="1:47" ht="15.75" x14ac:dyDescent="0.25">
      <c r="A11" s="49"/>
      <c r="B11" s="52"/>
      <c r="F11" s="13"/>
      <c r="M11" s="13"/>
      <c r="T11" s="13"/>
      <c r="AA11" s="13"/>
      <c r="AH11" s="20">
        <v>7</v>
      </c>
      <c r="AI11" s="23" t="s">
        <v>10</v>
      </c>
      <c r="AJ11" s="22">
        <f>COUNTIF(C4:AG41,"Nhung")</f>
        <v>0</v>
      </c>
      <c r="AK11" s="20">
        <v>9</v>
      </c>
      <c r="AL11" s="22">
        <f t="shared" si="0"/>
        <v>9</v>
      </c>
      <c r="AM11" s="20">
        <f t="shared" si="1"/>
        <v>4.5</v>
      </c>
      <c r="AN11" s="20">
        <v>1</v>
      </c>
      <c r="AO11" s="21">
        <f t="shared" si="2"/>
        <v>346500</v>
      </c>
      <c r="AP11" s="5"/>
      <c r="AQ11" s="5"/>
      <c r="AR11" s="5"/>
      <c r="AS11" s="5"/>
      <c r="AT11" s="5"/>
      <c r="AU11" s="5"/>
    </row>
    <row r="12" spans="1:47" s="28" customFormat="1" ht="15.75" x14ac:dyDescent="0.25">
      <c r="A12" s="49"/>
      <c r="B12" s="33" t="s">
        <v>24</v>
      </c>
      <c r="C12" s="28" t="s">
        <v>22</v>
      </c>
      <c r="D12" s="28" t="s">
        <v>9</v>
      </c>
      <c r="E12" s="28" t="s">
        <v>8</v>
      </c>
      <c r="F12" s="14" t="s">
        <v>8</v>
      </c>
      <c r="G12" s="28" t="s">
        <v>9</v>
      </c>
      <c r="H12" s="28" t="s">
        <v>22</v>
      </c>
      <c r="I12" s="28" t="s">
        <v>8</v>
      </c>
      <c r="J12" s="28" t="s">
        <v>9</v>
      </c>
      <c r="K12" s="28" t="s">
        <v>22</v>
      </c>
      <c r="L12" s="28" t="s">
        <v>8</v>
      </c>
      <c r="M12" s="14" t="s">
        <v>8</v>
      </c>
      <c r="N12" s="28" t="s">
        <v>9</v>
      </c>
      <c r="O12" s="28" t="s">
        <v>22</v>
      </c>
      <c r="P12" s="28" t="s">
        <v>11</v>
      </c>
      <c r="Q12" s="28" t="s">
        <v>35</v>
      </c>
      <c r="R12" s="28" t="s">
        <v>22</v>
      </c>
      <c r="S12" s="28" t="s">
        <v>8</v>
      </c>
      <c r="T12" s="14" t="s">
        <v>8</v>
      </c>
      <c r="U12" s="28" t="s">
        <v>9</v>
      </c>
      <c r="V12" s="28" t="s">
        <v>22</v>
      </c>
      <c r="W12" s="28" t="s">
        <v>8</v>
      </c>
      <c r="X12" s="28" t="s">
        <v>9</v>
      </c>
      <c r="Y12" s="28" t="s">
        <v>22</v>
      </c>
      <c r="Z12" s="28" t="s">
        <v>8</v>
      </c>
      <c r="AA12" s="14" t="s">
        <v>8</v>
      </c>
      <c r="AB12" s="28" t="s">
        <v>9</v>
      </c>
      <c r="AC12" s="28" t="s">
        <v>22</v>
      </c>
      <c r="AD12" s="28" t="s">
        <v>8</v>
      </c>
      <c r="AE12" s="28" t="s">
        <v>9</v>
      </c>
      <c r="AF12" s="28" t="s">
        <v>22</v>
      </c>
      <c r="AG12" s="28" t="s">
        <v>8</v>
      </c>
      <c r="AH12" s="23"/>
      <c r="AI12" s="23"/>
      <c r="AJ12" s="23"/>
      <c r="AK12" s="23"/>
      <c r="AL12" s="23"/>
      <c r="AM12" s="23"/>
      <c r="AN12" s="23"/>
      <c r="AO12" s="32"/>
      <c r="AP12" s="8"/>
      <c r="AQ12" s="8"/>
      <c r="AR12" s="8"/>
      <c r="AS12" s="8"/>
      <c r="AT12" s="8"/>
      <c r="AU12" s="8"/>
    </row>
    <row r="13" spans="1:47" s="28" customFormat="1" ht="15.75" x14ac:dyDescent="0.25">
      <c r="A13" s="49"/>
      <c r="B13" s="33"/>
      <c r="F13" s="14"/>
      <c r="M13" s="14"/>
      <c r="T13" s="14"/>
      <c r="AA13" s="14"/>
      <c r="AH13" s="23"/>
      <c r="AI13" s="29" t="s">
        <v>25</v>
      </c>
      <c r="AJ13" s="30">
        <f>SUM(AJ5:AJ11)</f>
        <v>184</v>
      </c>
      <c r="AK13" s="30">
        <f t="shared" ref="AK13:AN13" si="3">SUM(AK5:AK11)</f>
        <v>52</v>
      </c>
      <c r="AL13" s="30">
        <f t="shared" si="3"/>
        <v>236</v>
      </c>
      <c r="AM13" s="30">
        <f t="shared" si="3"/>
        <v>118</v>
      </c>
      <c r="AN13" s="30">
        <f t="shared" si="3"/>
        <v>7.25</v>
      </c>
      <c r="AO13" s="31">
        <f>SUM(AO5:AO11)</f>
        <v>9345875</v>
      </c>
      <c r="AP13" s="8"/>
      <c r="AQ13" s="8"/>
      <c r="AR13" s="8"/>
      <c r="AS13" s="8"/>
      <c r="AT13" s="8"/>
      <c r="AU13" s="8"/>
    </row>
    <row r="14" spans="1:47" s="10" customFormat="1" ht="15.75" x14ac:dyDescent="0.25">
      <c r="A14" s="49"/>
      <c r="B14" s="33"/>
      <c r="F14" s="13"/>
      <c r="M14" s="13"/>
      <c r="T14" s="13"/>
      <c r="AA14" s="13"/>
      <c r="AH14" s="20"/>
      <c r="AI14" s="20"/>
      <c r="AJ14" s="20"/>
      <c r="AK14" s="20"/>
      <c r="AL14" s="20"/>
      <c r="AM14" s="20"/>
      <c r="AN14" s="20"/>
      <c r="AO14" s="21"/>
      <c r="AP14" s="5"/>
      <c r="AQ14" s="5"/>
      <c r="AR14" s="5"/>
      <c r="AS14" s="5"/>
      <c r="AT14" s="5"/>
      <c r="AU14" s="5"/>
    </row>
    <row r="15" spans="1:47" s="10" customFormat="1" ht="14.25" customHeight="1" x14ac:dyDescent="0.25">
      <c r="A15" s="49"/>
      <c r="B15" s="33"/>
      <c r="F15" s="13"/>
      <c r="M15" s="13"/>
      <c r="T15" s="13"/>
      <c r="AA15" s="13"/>
      <c r="AH15" s="20"/>
      <c r="AI15" s="20"/>
      <c r="AJ15" s="20"/>
      <c r="AK15" s="20"/>
      <c r="AL15" s="20"/>
      <c r="AM15" s="20"/>
      <c r="AN15" s="20"/>
      <c r="AO15" s="21"/>
      <c r="AP15" s="5"/>
      <c r="AQ15" s="5"/>
      <c r="AR15" s="5"/>
      <c r="AS15" s="5"/>
      <c r="AT15" s="5"/>
      <c r="AU15" s="5"/>
    </row>
    <row r="16" spans="1:47" s="5" customFormat="1" ht="15" customHeight="1" x14ac:dyDescent="0.25">
      <c r="A16" s="49" t="s">
        <v>26</v>
      </c>
      <c r="B16" s="51" t="s">
        <v>7</v>
      </c>
      <c r="C16" s="5" t="s">
        <v>11</v>
      </c>
      <c r="D16" s="5" t="s">
        <v>12</v>
      </c>
      <c r="E16" s="5" t="s">
        <v>12</v>
      </c>
      <c r="F16" s="13" t="s">
        <v>11</v>
      </c>
      <c r="G16" s="5" t="s">
        <v>11</v>
      </c>
      <c r="H16" s="5" t="s">
        <v>12</v>
      </c>
      <c r="I16" s="5" t="s">
        <v>12</v>
      </c>
      <c r="J16" s="5" t="s">
        <v>11</v>
      </c>
      <c r="K16" s="5" t="s">
        <v>11</v>
      </c>
      <c r="L16" s="5" t="s">
        <v>11</v>
      </c>
      <c r="M16" s="13" t="s">
        <v>12</v>
      </c>
      <c r="N16" s="5" t="s">
        <v>11</v>
      </c>
      <c r="O16" s="5" t="s">
        <v>11</v>
      </c>
      <c r="P16" s="5" t="s">
        <v>12</v>
      </c>
      <c r="Q16" s="5" t="s">
        <v>12</v>
      </c>
      <c r="R16" s="5" t="s">
        <v>11</v>
      </c>
      <c r="S16" s="5" t="s">
        <v>12</v>
      </c>
      <c r="T16" s="13" t="s">
        <v>12</v>
      </c>
      <c r="U16" s="5" t="s">
        <v>12</v>
      </c>
      <c r="V16" s="5" t="s">
        <v>11</v>
      </c>
      <c r="W16" s="5" t="s">
        <v>11</v>
      </c>
      <c r="X16" s="5" t="s">
        <v>12</v>
      </c>
      <c r="Y16" s="5" t="s">
        <v>12</v>
      </c>
      <c r="Z16" s="5" t="s">
        <v>11</v>
      </c>
      <c r="AA16" s="13" t="s">
        <v>11</v>
      </c>
      <c r="AB16" s="5" t="s">
        <v>12</v>
      </c>
      <c r="AC16" s="5" t="s">
        <v>12</v>
      </c>
      <c r="AD16" s="5" t="s">
        <v>11</v>
      </c>
      <c r="AE16" s="5" t="s">
        <v>11</v>
      </c>
      <c r="AF16" s="5" t="s">
        <v>12</v>
      </c>
      <c r="AG16" s="5" t="s">
        <v>12</v>
      </c>
    </row>
    <row r="17" spans="1:47" s="5" customFormat="1" ht="15" customHeight="1" x14ac:dyDescent="0.25">
      <c r="A17" s="49"/>
      <c r="B17" s="51"/>
      <c r="E17" s="5" t="s">
        <v>36</v>
      </c>
      <c r="F17" s="13" t="s">
        <v>37</v>
      </c>
      <c r="L17" s="5" t="s">
        <v>36</v>
      </c>
      <c r="M17" s="13" t="s">
        <v>38</v>
      </c>
      <c r="S17" s="5" t="s">
        <v>36</v>
      </c>
      <c r="T17" s="13" t="s">
        <v>38</v>
      </c>
      <c r="Z17" s="5" t="s">
        <v>36</v>
      </c>
      <c r="AA17" s="13" t="s">
        <v>38</v>
      </c>
      <c r="AG17" s="5" t="s">
        <v>36</v>
      </c>
    </row>
    <row r="18" spans="1:47" s="5" customFormat="1" ht="15" customHeight="1" x14ac:dyDescent="0.25">
      <c r="A18" s="49"/>
      <c r="B18" s="51"/>
      <c r="C18" s="2"/>
      <c r="F18" s="13"/>
      <c r="M18" s="13"/>
      <c r="T18" s="13"/>
      <c r="AA18" s="13"/>
    </row>
    <row r="19" spans="1:47" s="5" customFormat="1" ht="15" customHeight="1" x14ac:dyDescent="0.25">
      <c r="A19" s="49"/>
      <c r="B19" s="51"/>
      <c r="F19" s="13"/>
      <c r="M19" s="13"/>
      <c r="T19" s="13"/>
      <c r="AA19" s="13"/>
    </row>
    <row r="20" spans="1:47" s="28" customFormat="1" ht="15.75" x14ac:dyDescent="0.25">
      <c r="A20" s="49"/>
      <c r="B20" s="33" t="s">
        <v>29</v>
      </c>
      <c r="C20" s="28" t="s">
        <v>11</v>
      </c>
      <c r="D20" s="28" t="s">
        <v>12</v>
      </c>
      <c r="E20" s="28" t="s">
        <v>12</v>
      </c>
      <c r="F20" s="14" t="s">
        <v>11</v>
      </c>
      <c r="G20" s="28" t="s">
        <v>11</v>
      </c>
      <c r="H20" s="28" t="s">
        <v>12</v>
      </c>
      <c r="I20" s="28" t="s">
        <v>12</v>
      </c>
      <c r="J20" s="28" t="s">
        <v>11</v>
      </c>
      <c r="K20" s="28" t="s">
        <v>11</v>
      </c>
      <c r="L20" s="28" t="s">
        <v>11</v>
      </c>
      <c r="M20" s="14" t="s">
        <v>12</v>
      </c>
      <c r="N20" s="28" t="s">
        <v>11</v>
      </c>
      <c r="O20" s="28" t="s">
        <v>11</v>
      </c>
      <c r="P20" s="28" t="s">
        <v>12</v>
      </c>
      <c r="Q20" s="28" t="s">
        <v>12</v>
      </c>
      <c r="R20" s="28" t="s">
        <v>11</v>
      </c>
      <c r="S20" s="28" t="s">
        <v>12</v>
      </c>
      <c r="T20" s="14" t="s">
        <v>11</v>
      </c>
      <c r="U20" s="28" t="s">
        <v>12</v>
      </c>
      <c r="V20" s="28" t="s">
        <v>11</v>
      </c>
      <c r="W20" s="28" t="s">
        <v>11</v>
      </c>
      <c r="X20" s="28" t="s">
        <v>12</v>
      </c>
      <c r="Y20" s="28" t="s">
        <v>12</v>
      </c>
      <c r="Z20" s="28" t="s">
        <v>11</v>
      </c>
      <c r="AA20" s="14" t="s">
        <v>11</v>
      </c>
      <c r="AB20" s="28" t="s">
        <v>12</v>
      </c>
      <c r="AC20" s="28" t="s">
        <v>12</v>
      </c>
      <c r="AD20" s="28" t="s">
        <v>11</v>
      </c>
      <c r="AE20" s="28" t="s">
        <v>11</v>
      </c>
      <c r="AF20" s="28" t="s">
        <v>12</v>
      </c>
      <c r="AG20" s="28" t="s">
        <v>12</v>
      </c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s="28" customFormat="1" ht="15.75" x14ac:dyDescent="0.25">
      <c r="A21" s="49"/>
      <c r="B21" s="33"/>
      <c r="E21" s="28" t="s">
        <v>39</v>
      </c>
      <c r="F21" s="14" t="s">
        <v>38</v>
      </c>
      <c r="L21" s="28" t="s">
        <v>36</v>
      </c>
      <c r="M21" s="14" t="s">
        <v>38</v>
      </c>
      <c r="S21" s="28" t="s">
        <v>36</v>
      </c>
      <c r="T21" s="14" t="s">
        <v>38</v>
      </c>
      <c r="Z21" s="28" t="s">
        <v>36</v>
      </c>
      <c r="AA21" s="14" t="s">
        <v>38</v>
      </c>
      <c r="AG21" s="28" t="s">
        <v>36</v>
      </c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s="10" customFormat="1" ht="15.75" x14ac:dyDescent="0.25">
      <c r="A22" s="49"/>
      <c r="B22" s="33"/>
      <c r="F22" s="13"/>
      <c r="M22" s="13"/>
      <c r="T22" s="13"/>
      <c r="AA22" s="13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10" customFormat="1" ht="15.75" x14ac:dyDescent="0.25">
      <c r="A23" s="49"/>
      <c r="B23" s="33"/>
      <c r="F23" s="13"/>
      <c r="M23" s="13"/>
      <c r="T23" s="13"/>
      <c r="AA23" s="13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9" customFormat="1" ht="15.75" x14ac:dyDescent="0.25">
      <c r="A24" s="49"/>
      <c r="B24" s="34" t="s">
        <v>24</v>
      </c>
      <c r="C24" s="9" t="s">
        <v>9</v>
      </c>
      <c r="D24" s="9" t="s">
        <v>22</v>
      </c>
      <c r="E24" s="9" t="s">
        <v>22</v>
      </c>
      <c r="F24" s="14" t="s">
        <v>9</v>
      </c>
      <c r="G24" s="9" t="s">
        <v>8</v>
      </c>
      <c r="H24" s="9" t="s">
        <v>9</v>
      </c>
      <c r="I24" s="9" t="s">
        <v>9</v>
      </c>
      <c r="J24" s="9" t="s">
        <v>8</v>
      </c>
      <c r="K24" s="9" t="s">
        <v>9</v>
      </c>
      <c r="L24" s="9" t="s">
        <v>22</v>
      </c>
      <c r="M24" s="14" t="s">
        <v>9</v>
      </c>
      <c r="N24" s="9" t="s">
        <v>8</v>
      </c>
      <c r="O24" s="9" t="s">
        <v>9</v>
      </c>
      <c r="P24" s="9" t="s">
        <v>22</v>
      </c>
      <c r="Q24" s="9" t="s">
        <v>8</v>
      </c>
      <c r="R24" s="9" t="s">
        <v>9</v>
      </c>
      <c r="S24" s="9" t="s">
        <v>22</v>
      </c>
      <c r="T24" s="14" t="s">
        <v>9</v>
      </c>
      <c r="U24" s="9" t="s">
        <v>8</v>
      </c>
      <c r="V24" s="9" t="s">
        <v>9</v>
      </c>
      <c r="W24" s="9" t="s">
        <v>22</v>
      </c>
      <c r="X24" s="9" t="s">
        <v>8</v>
      </c>
      <c r="Y24" s="9" t="s">
        <v>9</v>
      </c>
      <c r="Z24" s="9" t="s">
        <v>22</v>
      </c>
      <c r="AA24" s="14" t="s">
        <v>9</v>
      </c>
      <c r="AB24" s="9" t="s">
        <v>8</v>
      </c>
      <c r="AC24" s="9" t="s">
        <v>9</v>
      </c>
      <c r="AD24" s="9" t="s">
        <v>22</v>
      </c>
      <c r="AE24" s="9" t="s">
        <v>8</v>
      </c>
      <c r="AF24" s="9" t="s">
        <v>9</v>
      </c>
      <c r="AG24" s="9" t="s">
        <v>22</v>
      </c>
      <c r="AH24" s="8"/>
    </row>
    <row r="25" spans="1:47" ht="15.75" x14ac:dyDescent="0.25">
      <c r="A25" s="49"/>
      <c r="B25" s="34"/>
      <c r="F25" s="13"/>
      <c r="M25" s="13"/>
      <c r="T25" s="13"/>
      <c r="AA25" s="13"/>
    </row>
    <row r="26" spans="1:47" ht="15.75" x14ac:dyDescent="0.25">
      <c r="A26" s="49"/>
      <c r="B26" s="34"/>
      <c r="F26" s="13"/>
      <c r="M26" s="13"/>
      <c r="T26" s="13"/>
      <c r="AA26" s="13"/>
    </row>
    <row r="27" spans="1:47" ht="14.25" customHeight="1" x14ac:dyDescent="0.25">
      <c r="A27" s="49"/>
      <c r="B27" s="34"/>
      <c r="F27" s="13"/>
      <c r="M27" s="13"/>
      <c r="T27" s="13"/>
      <c r="AA27" s="13"/>
    </row>
    <row r="28" spans="1:47" s="10" customFormat="1" ht="15" customHeight="1" x14ac:dyDescent="0.25">
      <c r="A28" s="49" t="s">
        <v>30</v>
      </c>
      <c r="B28" s="33" t="s">
        <v>7</v>
      </c>
      <c r="C28" s="10" t="s">
        <v>36</v>
      </c>
      <c r="D28" s="10" t="s">
        <v>40</v>
      </c>
      <c r="E28" s="10" t="s">
        <v>41</v>
      </c>
      <c r="F28" s="13" t="s">
        <v>36</v>
      </c>
      <c r="G28" s="10" t="s">
        <v>42</v>
      </c>
      <c r="H28" s="10" t="s">
        <v>43</v>
      </c>
      <c r="I28" s="10" t="s">
        <v>42</v>
      </c>
      <c r="J28" s="10" t="s">
        <v>43</v>
      </c>
      <c r="K28" s="10" t="s">
        <v>42</v>
      </c>
      <c r="L28" s="10" t="s">
        <v>41</v>
      </c>
      <c r="M28" s="13" t="s">
        <v>36</v>
      </c>
      <c r="N28" s="10" t="s">
        <v>42</v>
      </c>
      <c r="O28" s="10" t="s">
        <v>43</v>
      </c>
      <c r="P28" s="10" t="s">
        <v>42</v>
      </c>
      <c r="Q28" s="10" t="s">
        <v>43</v>
      </c>
      <c r="R28" s="10" t="s">
        <v>42</v>
      </c>
      <c r="S28" s="10" t="s">
        <v>41</v>
      </c>
      <c r="T28" s="13" t="s">
        <v>36</v>
      </c>
      <c r="U28" s="10" t="s">
        <v>42</v>
      </c>
      <c r="V28" s="10" t="s">
        <v>43</v>
      </c>
      <c r="W28" s="10" t="s">
        <v>42</v>
      </c>
      <c r="X28" s="10" t="s">
        <v>43</v>
      </c>
      <c r="Y28" s="10" t="s">
        <v>42</v>
      </c>
      <c r="Z28" s="10" t="s">
        <v>41</v>
      </c>
      <c r="AA28" s="13" t="s">
        <v>36</v>
      </c>
      <c r="AB28" s="10" t="s">
        <v>42</v>
      </c>
      <c r="AC28" s="10" t="s">
        <v>43</v>
      </c>
      <c r="AD28" s="10" t="s">
        <v>42</v>
      </c>
      <c r="AE28" s="10" t="s">
        <v>43</v>
      </c>
      <c r="AF28" s="10" t="s">
        <v>42</v>
      </c>
      <c r="AG28" s="10" t="s">
        <v>41</v>
      </c>
      <c r="AH28" s="5"/>
    </row>
    <row r="29" spans="1:47" s="10" customFormat="1" ht="15" customHeight="1" x14ac:dyDescent="0.25">
      <c r="A29" s="49"/>
      <c r="B29" s="33"/>
      <c r="F29" s="13"/>
      <c r="M29" s="13"/>
      <c r="T29" s="13"/>
      <c r="AA29" s="13"/>
      <c r="AH29" s="5"/>
    </row>
    <row r="30" spans="1:47" s="10" customFormat="1" ht="15" customHeight="1" x14ac:dyDescent="0.25">
      <c r="A30" s="49"/>
      <c r="B30" s="33"/>
      <c r="F30" s="13"/>
      <c r="M30" s="13"/>
      <c r="T30" s="13"/>
      <c r="AA30" s="13"/>
      <c r="AH30" s="5"/>
    </row>
    <row r="31" spans="1:47" s="10" customFormat="1" ht="15" customHeight="1" x14ac:dyDescent="0.25">
      <c r="A31" s="49"/>
      <c r="B31" s="33"/>
      <c r="F31" s="13"/>
      <c r="M31" s="13"/>
      <c r="T31" s="13"/>
      <c r="AA31" s="13"/>
      <c r="AH31" s="5"/>
    </row>
    <row r="32" spans="1:47" s="9" customFormat="1" ht="15.75" x14ac:dyDescent="0.25">
      <c r="A32" s="49"/>
      <c r="B32" s="34" t="s">
        <v>29</v>
      </c>
      <c r="C32" s="9" t="s">
        <v>36</v>
      </c>
      <c r="D32" s="9" t="s">
        <v>40</v>
      </c>
      <c r="E32" s="9" t="s">
        <v>41</v>
      </c>
      <c r="F32" s="14" t="s">
        <v>36</v>
      </c>
      <c r="G32" s="9" t="s">
        <v>42</v>
      </c>
      <c r="H32" s="9" t="s">
        <v>43</v>
      </c>
      <c r="I32" s="9" t="s">
        <v>42</v>
      </c>
      <c r="J32" s="9" t="s">
        <v>43</v>
      </c>
      <c r="K32" s="9" t="s">
        <v>42</v>
      </c>
      <c r="L32" s="9" t="s">
        <v>41</v>
      </c>
      <c r="M32" s="14" t="s">
        <v>36</v>
      </c>
      <c r="N32" s="9" t="s">
        <v>42</v>
      </c>
      <c r="O32" s="9" t="s">
        <v>43</v>
      </c>
      <c r="P32" s="9" t="s">
        <v>42</v>
      </c>
      <c r="Q32" s="9" t="s">
        <v>43</v>
      </c>
      <c r="R32" s="9" t="s">
        <v>42</v>
      </c>
      <c r="S32" s="9" t="s">
        <v>41</v>
      </c>
      <c r="T32" s="14" t="s">
        <v>36</v>
      </c>
      <c r="U32" s="9" t="s">
        <v>42</v>
      </c>
      <c r="V32" s="9" t="s">
        <v>43</v>
      </c>
      <c r="W32" s="9" t="s">
        <v>42</v>
      </c>
      <c r="X32" s="9" t="s">
        <v>43</v>
      </c>
      <c r="Y32" s="9" t="s">
        <v>42</v>
      </c>
      <c r="Z32" s="9" t="s">
        <v>41</v>
      </c>
      <c r="AA32" s="14" t="s">
        <v>36</v>
      </c>
      <c r="AB32" s="9" t="s">
        <v>42</v>
      </c>
      <c r="AC32" s="9" t="s">
        <v>43</v>
      </c>
      <c r="AD32" s="9" t="s">
        <v>42</v>
      </c>
      <c r="AE32" s="9" t="s">
        <v>43</v>
      </c>
      <c r="AF32" s="9" t="s">
        <v>42</v>
      </c>
      <c r="AG32" s="9" t="s">
        <v>41</v>
      </c>
      <c r="AH32" s="8"/>
    </row>
    <row r="33" spans="1:34" ht="15.75" x14ac:dyDescent="0.25">
      <c r="A33" s="49"/>
      <c r="B33" s="34"/>
      <c r="F33" s="13"/>
      <c r="M33" s="13"/>
      <c r="T33" s="13"/>
      <c r="AA33" s="13"/>
    </row>
    <row r="34" spans="1:34" ht="15.75" x14ac:dyDescent="0.25">
      <c r="A34" s="49"/>
      <c r="B34" s="34"/>
      <c r="F34" s="13"/>
      <c r="M34" s="13"/>
      <c r="T34" s="13"/>
      <c r="AA34" s="13"/>
    </row>
    <row r="35" spans="1:34" ht="15.75" x14ac:dyDescent="0.25">
      <c r="A35" s="49"/>
      <c r="B35" s="34"/>
      <c r="F35" s="13"/>
      <c r="M35" s="13"/>
      <c r="T35" s="13"/>
      <c r="AA35" s="13"/>
    </row>
    <row r="36" spans="1:34" s="28" customFormat="1" ht="15.75" x14ac:dyDescent="0.25">
      <c r="A36" s="49"/>
      <c r="B36" s="33" t="s">
        <v>24</v>
      </c>
      <c r="C36" s="28" t="s">
        <v>43</v>
      </c>
      <c r="D36" s="28" t="s">
        <v>40</v>
      </c>
      <c r="E36" s="28" t="s">
        <v>41</v>
      </c>
      <c r="F36" s="14" t="s">
        <v>36</v>
      </c>
      <c r="G36" s="28" t="s">
        <v>44</v>
      </c>
      <c r="H36" s="28" t="s">
        <v>43</v>
      </c>
      <c r="I36" s="28" t="s">
        <v>41</v>
      </c>
      <c r="J36" s="28" t="s">
        <v>36</v>
      </c>
      <c r="K36" s="28" t="s">
        <v>43</v>
      </c>
      <c r="L36" s="28" t="s">
        <v>41</v>
      </c>
      <c r="M36" s="14" t="s">
        <v>36</v>
      </c>
      <c r="N36" s="28" t="s">
        <v>36</v>
      </c>
      <c r="O36" s="28" t="s">
        <v>43</v>
      </c>
      <c r="P36" s="28" t="s">
        <v>41</v>
      </c>
      <c r="Q36" s="28" t="s">
        <v>36</v>
      </c>
      <c r="R36" s="28" t="s">
        <v>43</v>
      </c>
      <c r="S36" s="28" t="s">
        <v>41</v>
      </c>
      <c r="T36" s="14" t="s">
        <v>36</v>
      </c>
      <c r="U36" s="28" t="s">
        <v>36</v>
      </c>
      <c r="V36" s="28" t="s">
        <v>43</v>
      </c>
      <c r="W36" s="28" t="s">
        <v>41</v>
      </c>
      <c r="X36" s="28" t="s">
        <v>36</v>
      </c>
      <c r="Y36" s="28" t="s">
        <v>43</v>
      </c>
      <c r="Z36" s="28" t="s">
        <v>41</v>
      </c>
      <c r="AA36" s="14" t="s">
        <v>36</v>
      </c>
      <c r="AB36" s="28" t="s">
        <v>36</v>
      </c>
      <c r="AC36" s="28" t="s">
        <v>43</v>
      </c>
      <c r="AD36" s="28" t="s">
        <v>41</v>
      </c>
      <c r="AE36" s="28" t="s">
        <v>36</v>
      </c>
      <c r="AF36" s="28" t="s">
        <v>43</v>
      </c>
      <c r="AG36" s="28" t="s">
        <v>41</v>
      </c>
      <c r="AH36" s="8"/>
    </row>
    <row r="37" spans="1:34" s="10" customFormat="1" ht="15.75" x14ac:dyDescent="0.25">
      <c r="A37" s="49"/>
      <c r="B37" s="33"/>
      <c r="F37" s="13"/>
      <c r="M37" s="13"/>
      <c r="T37" s="13"/>
      <c r="AA37" s="13"/>
      <c r="AH37" s="5"/>
    </row>
    <row r="38" spans="1:34" s="10" customFormat="1" ht="15.75" x14ac:dyDescent="0.25">
      <c r="A38" s="49"/>
      <c r="B38" s="33"/>
      <c r="F38" s="13"/>
      <c r="M38" s="13"/>
      <c r="T38" s="13"/>
      <c r="AA38" s="13"/>
      <c r="AH38" s="5"/>
    </row>
    <row r="39" spans="1:34" s="10" customFormat="1" ht="14.25" customHeight="1" x14ac:dyDescent="0.25">
      <c r="A39" s="49"/>
      <c r="B39" s="33"/>
      <c r="F39" s="13"/>
      <c r="M39" s="13"/>
      <c r="T39" s="13"/>
      <c r="AA39" s="13"/>
      <c r="AH39" s="5"/>
    </row>
    <row r="40" spans="1:34" x14ac:dyDescent="0.3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34" s="5" customFormat="1" x14ac:dyDescent="0.3">
      <c r="A41" s="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34" x14ac:dyDescent="0.3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34" x14ac:dyDescent="0.3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8" spans="1:34" s="5" customFormat="1" x14ac:dyDescent="0.3">
      <c r="A48" s="6"/>
    </row>
    <row r="55" spans="1:1" s="5" customFormat="1" x14ac:dyDescent="0.3">
      <c r="A55" s="6"/>
    </row>
  </sheetData>
  <mergeCells count="18">
    <mergeCell ref="B16:B19"/>
    <mergeCell ref="B20:B23"/>
    <mergeCell ref="B24:B27"/>
    <mergeCell ref="AH2:AO3"/>
    <mergeCell ref="AH1:AO1"/>
    <mergeCell ref="A28:A39"/>
    <mergeCell ref="B28:B31"/>
    <mergeCell ref="B32:B35"/>
    <mergeCell ref="B36:B39"/>
    <mergeCell ref="A1:S1"/>
    <mergeCell ref="A2:A3"/>
    <mergeCell ref="B2:O2"/>
    <mergeCell ref="P2:AC2"/>
    <mergeCell ref="A4:A15"/>
    <mergeCell ref="B4:B7"/>
    <mergeCell ref="B8:B11"/>
    <mergeCell ref="B12:B15"/>
    <mergeCell ref="A16:A27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T11</vt:lpstr>
      <vt:lpstr>T12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m.hoang</dc:creator>
  <cp:keywords/>
  <dc:description/>
  <cp:lastModifiedBy>m.hoang</cp:lastModifiedBy>
  <cp:revision/>
  <dcterms:created xsi:type="dcterms:W3CDTF">2016-09-07T04:46:13Z</dcterms:created>
  <dcterms:modified xsi:type="dcterms:W3CDTF">2016-12-22T06:05:38Z</dcterms:modified>
  <cp:category/>
  <cp:contentStatus/>
</cp:coreProperties>
</file>